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s " sheetId="1" r:id="rId4"/>
    <sheet state="visible" name="BS" sheetId="2" r:id="rId5"/>
    <sheet state="visible" name="Pnl" sheetId="3" r:id="rId6"/>
    <sheet state="visible" name="CF" sheetId="4" r:id="rId7"/>
    <sheet state="visible" name="Ключевые фин показатели" sheetId="5" r:id="rId8"/>
    <sheet state="visible" name="Ключевые Опер. показатели " sheetId="6" r:id="rId9"/>
    <sheet state="visible" name="Disclaimer " sheetId="7" r:id="rId10"/>
  </sheets>
  <externalReferences>
    <externalReference r:id="rId11"/>
  </externalReferences>
  <definedNames/>
  <calcPr/>
  <extLst>
    <ext uri="GoogleSheetsCustomDataVersion2">
      <go:sheetsCustomData xmlns:go="http://customooxmlschemas.google.com/" r:id="rId12" roundtripDataChecksum="2Lie9HGwMfBtffOCvk8vNy1y7RVFH0I/qPravLjRmoE="/>
    </ext>
  </extLst>
</workbook>
</file>

<file path=xl/sharedStrings.xml><?xml version="1.0" encoding="utf-8"?>
<sst xmlns="http://schemas.openxmlformats.org/spreadsheetml/2006/main" count="386" uniqueCount="140">
  <si>
    <t>Отчет о финансовом положении</t>
  </si>
  <si>
    <t>Отчет о прибыли или убытке</t>
  </si>
  <si>
    <t>Отчет о движении денежных средств</t>
  </si>
  <si>
    <t xml:space="preserve">Ключевые финансовые показатели </t>
  </si>
  <si>
    <t xml:space="preserve">Ключевые операционные показатели </t>
  </si>
  <si>
    <t xml:space="preserve">Ограничение ответственности </t>
  </si>
  <si>
    <t xml:space="preserve"> Отчет о финансовом положении</t>
  </si>
  <si>
    <t xml:space="preserve"> </t>
  </si>
  <si>
    <t>в тыс. руб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</si>
  <si>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</si>
  <si>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</si>
  <si>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</si>
  <si>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</si>
  <si>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 / Авансы поставщикам основных средств</t>
  </si>
  <si>
    <t>-</t>
  </si>
  <si>
    <t>Отложенные налоговые активы</t>
  </si>
  <si>
    <t>Долгосрочные финансовые вложения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</si>
  <si>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</si>
  <si>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</si>
  <si>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</si>
  <si>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</si>
  <si>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</si>
  <si>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Краткосрочные финансовые вложения</t>
  </si>
  <si>
    <t>Итого оборотные активы</t>
  </si>
  <si>
    <t>Итого активы</t>
  </si>
  <si>
    <t>СОБСТВЕННЫЙ КАПИТАЛ</t>
  </si>
  <si>
    <t>Уставный капитал</t>
  </si>
  <si>
    <t>Добавочный капитал</t>
  </si>
  <si>
    <t>Нераспределенная прибыль</t>
  </si>
  <si>
    <t>Резерв по платежам, основанным на акциях</t>
  </si>
  <si>
    <t>Резерв под пересчет в валюту представления</t>
  </si>
  <si>
    <t>Собственный капитал, причитающийся собственникам Компании</t>
  </si>
  <si>
    <t>Итого собственный капитал</t>
  </si>
  <si>
    <t>ОБЯЗАТЕЛЬСТВА</t>
  </si>
  <si>
    <t>Долгосрочные обязательства</t>
  </si>
  <si>
    <t xml:space="preserve">Кредиты и займы </t>
  </si>
  <si>
    <t xml:space="preserve">Обязательства по аренде </t>
  </si>
  <si>
    <t xml:space="preserve">Торговая и прочая кредиторская задолженность 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</si>
  <si>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</si>
  <si>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</si>
  <si>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</si>
  <si>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Кредиты и займы</t>
  </si>
  <si>
    <t>Обязательства по аренде</t>
  </si>
  <si>
    <t>Торговая и прочая кредиторская задолженность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</si>
  <si>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</si>
  <si>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</si>
  <si>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</si>
  <si>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Отчет прибыли или убытке и прочем совокупном доходе</t>
  </si>
  <si>
    <t>Выручка</t>
  </si>
  <si>
    <t>Себестоимость продаж</t>
  </si>
  <si>
    <t>Валовая прибыль</t>
  </si>
  <si>
    <t>Коммерческие, общехозяйственные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</si>
  <si>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</si>
  <si>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</si>
  <si>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</si>
  <si>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</si>
  <si>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</si>
  <si>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</si>
  <si>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Текущий налог на прибыль</t>
  </si>
  <si>
    <t>Отложенный налог на прибыль</t>
  </si>
  <si>
    <t>Прибыль  за отчетный год</t>
  </si>
  <si>
    <t>Статьи, которые были или могут быть впоследствии раклассифицированы в состав прибыли или убытка</t>
  </si>
  <si>
    <t xml:space="preserve">Резерв под пересчет в валюту представления </t>
  </si>
  <si>
    <t>Прочий совокупный доход за отчетный год</t>
  </si>
  <si>
    <t>Общий совокупный доход за отчетный год</t>
  </si>
  <si>
    <t xml:space="preserve"> Отчет о движении денежных средств</t>
  </si>
  <si>
    <t>Денежные потоки от операционной деятельности</t>
  </si>
  <si>
    <t>Сверка показателя прибыли до налогообложения с величиной денежных средств от операционной деятельности:</t>
  </si>
  <si>
    <t>Амортизация основных средств</t>
  </si>
  <si>
    <t>Убыток от выбытия основных средств</t>
  </si>
  <si>
    <t>Амортизация нематериальных активов</t>
  </si>
  <si>
    <t>Финансовые (доходы) / расходы, нетто</t>
  </si>
  <si>
    <t>Прибыль от курсовой разницы по операционной деятельности</t>
  </si>
  <si>
    <t>Прочие (доходы) / расходы</t>
  </si>
  <si>
    <t>Изменения:</t>
  </si>
  <si>
    <t>Проценты уплаченные</t>
  </si>
  <si>
    <t>Налог на прибыль уплаченный</t>
  </si>
  <si>
    <t>Чистый поток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</si>
  <si>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</si>
  <si>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</si>
  <si>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</si>
  <si>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дочерних компаний за вычетом имеющихся у них денежных средств</t>
  </si>
  <si>
    <t>Выдача займа</t>
  </si>
  <si>
    <t>Погашение займа</t>
  </si>
  <si>
    <t>Размещение депозитов на срок более трех месяцев</t>
  </si>
  <si>
    <t>Проценты полученные</t>
  </si>
  <si>
    <t>Чистый поток денежных средств, использованных в инвестиционной деятельности</t>
  </si>
  <si>
    <t>Денежные потоки от финансовой деятельности</t>
  </si>
  <si>
    <t>Увеличение уставного капитала и взносы участников</t>
  </si>
  <si>
    <t>Дивиденды, выплаченные участникам</t>
  </si>
  <si>
    <t>Поступление от займов, кредитов банков и облигаций</t>
  </si>
  <si>
    <t>Затраты на привлечение и досрочное погашение кредитов</t>
  </si>
  <si>
    <t>Затраты, связанные с выпуском облигаций</t>
  </si>
  <si>
    <t>Погашение займов и кредитов банков</t>
  </si>
  <si>
    <t>Платежи по обязательствам по аренде</t>
  </si>
  <si>
    <t>Чистый поток денежных средств от финансовой деятельности</t>
  </si>
  <si>
    <t>Влияние изменений валютных курсов на денежные средства и их эквиваленты</t>
  </si>
  <si>
    <t>Нетто увеличение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</si>
  <si>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</si>
  <si>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</si>
  <si>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Показатель</t>
  </si>
  <si>
    <t>Форма / Примечание / Формула</t>
  </si>
  <si>
    <t>в тыс. руб (если не указано иное)</t>
  </si>
  <si>
    <t>Выручка кикшеринга</t>
  </si>
  <si>
    <t>Реализация товаров</t>
  </si>
  <si>
    <t>EBITDA</t>
  </si>
  <si>
    <t>Отчет о прибыли или убытке и прочем совокупном доходе</t>
  </si>
  <si>
    <t xml:space="preserve"> Финансовые доходы и расходы</t>
  </si>
  <si>
    <t>Финансовые доходы и расходы</t>
  </si>
  <si>
    <t>Государственные субсидии</t>
  </si>
  <si>
    <t>Прочие операционные доходы и расходы</t>
  </si>
  <si>
    <t>Амортизация</t>
  </si>
  <si>
    <t>Прочее</t>
  </si>
  <si>
    <t xml:space="preserve">Резерв по платежам, основанным на акциях </t>
  </si>
  <si>
    <t>EBITDA кикшеринга</t>
  </si>
  <si>
    <t>Себестоимость проданных товаров</t>
  </si>
  <si>
    <t xml:space="preserve"> Себестоимость продаж</t>
  </si>
  <si>
    <t>EBITDA margin %</t>
  </si>
  <si>
    <t xml:space="preserve"> = EBITDA / Выручка</t>
  </si>
  <si>
    <t>EBITDA кикшеринга margin %</t>
  </si>
  <si>
    <t xml:space="preserve"> = EBITDA кикшеринга / Выручка кикшеринга</t>
  </si>
  <si>
    <t>Чистая прибыль за отчетный период, Net profit</t>
  </si>
  <si>
    <t xml:space="preserve">Скорректированная Чистая прибыль, Adj Net profit </t>
  </si>
  <si>
    <t xml:space="preserve"> = Net profit + Резерв по платежам, основанным на акциях</t>
  </si>
  <si>
    <t xml:space="preserve">Чистые денежные средства от операционной деятельности </t>
  </si>
  <si>
    <t xml:space="preserve">Расходы на приобретение основных средств и  нематериальных активов, Capex </t>
  </si>
  <si>
    <t>Свободный денежный поток, FCF</t>
  </si>
  <si>
    <t xml:space="preserve"> = ЧДС от операционной деятельности - CAPEX</t>
  </si>
  <si>
    <t xml:space="preserve">Чистый долг, Net Debt </t>
  </si>
  <si>
    <t xml:space="preserve">Денежные средства и их эквиваленты </t>
  </si>
  <si>
    <t>Банковские депозиты</t>
  </si>
  <si>
    <t>Отношение чистого долга к EBITDA за предыдущие 12м  Net Debt / 12М EBITDA</t>
  </si>
  <si>
    <t xml:space="preserve"> = Net Debt / 12М EBITDA</t>
  </si>
  <si>
    <t>Общее количество СИМ*, подключенных к сервису Whoosh (ВУШ) на конец периода, тыс. шт.</t>
  </si>
  <si>
    <t>Количество локаций**, обслуживаемых сервисом Whoosh (ВУШ) по состоянию  на конец периода, шт.</t>
  </si>
  <si>
    <t>Общее количество поездок за период, млн шт.</t>
  </si>
  <si>
    <t>Количество зарегистрированных аккаунтов сервиса Whoosh (ВУШ) на конец периода, млн шт.</t>
  </si>
  <si>
    <t>Количество поездок на активного пользователя за период, ед</t>
  </si>
  <si>
    <t>Заявление об ограничении ответственности</t>
  </si>
  <si>
    <t>Данный документ и информация, содержащаяся в нем, не являются предложением ценных бумаг или офертой в отношении ценных бумаг, в том числе ценных бумаг Компании (как определено ниже). Данный документ и информация, содержащаяся в нем, также не являются приглашением делать или направлять оферты, продавать, покупать, менять или передавать любые ценные бумаги в Российской Федерации или в какой-либо иной юрисдикции, а также не являются рекламой ценных бумаг в Российской Федерации или иных юрисдикциях. Данный документ и информация, содержащаяся в нем, не являются и не должны служить основанием для принятия каких бы то ни было инвестиционных решений; они не являются и не составляют часть индивидуальной инвестиционной рекомендацией, инвестиционным консультированием или личной, индивидуальной или какой-либо иной рекомендацией или советом (в том числе в значении Федерального закона Российской Федерации от 22 апреля 1996 года № 39-ФЗ «О рынке ценных бумаг»).  Информация, содержащаяся в данном документе и материалах, может включать оценки и другие заявления прогнозного характера в отношении намерений, планов, будущих событий, финансовой, операционной или иной деятельности Публичного акционерного общества «ВУШ Холдинг» и его группы лиц (далее — «Компания»). Фактические события, расчеты и результаты деятельности Компании могут существенно отличаться от содержащихся или предполагаемых результатов в заявлениях, словах и выражениях прогнозного характера, приведенных в данном документе и материалах, вследствие влияния различных внешних и внутренних факторов (общие условия экономической деятельности; риски, связанные с особенностями деятельности Компании, включая те, которые не могут контролироваться Компанией; изменения рыночной конъюнктуры в отрасли, в которой Компания осуществляет деятельность; геополитические и иные факторы и риски). Данный документ также может содержать информацию, относящуюся к другим компаниям и лицам, осуществляющим деятельность в той же отрасли, в которой осуществляет деятельность Компания. Эта информация основана на общедоступных данных и информации третьих лиц, существующих и общедоступных на момент подготовки документа, и не может служить источником или характеризовать результаты деятельности других компаний. Также обращаем внимание, что методика определения и расчета операционных и финансовых показателей Компании может отличаться от методики, используемой другими компаниями или лицами.
Компания не дает гарантий или заверений, подтверждающих достоверность, полноту или однозначный характер содержащихся в настоящем документе и материалах сведений и информации, и не берет на себя каких-либо обязательств или обязанности предоставлять актуальную_x000b_или иную информацию.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</si>
</sst>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0.0%"/>
    <numFmt numFmtId="165" formatCode="_-* #,##0_-;\-* #,##0_-;_-* &quot;-&quot;??_-;_-@"/>
    <numFmt numFmtId="166" formatCode="_(* #,##0_);_(* \(#,##0\);_(* &quot;-&quot;??_);_(@_)"/>
    <numFmt numFmtId="167" formatCode="#,##0;\(#,##0\);\-"/>
    <numFmt numFmtId="168" formatCode="_(* #,##0.00_);_(* \(#,##0.00\);_(* &quot;-&quot;??_);_(@_)"/>
    <numFmt numFmtId="169" formatCode="#,##0.0"/>
    <numFmt numFmtId="170" formatCode="_-* #,##0.00_-;\-* #,##0.00_-;_-* &quot;-&quot;??_-;_-@"/>
    <numFmt numFmtId="171" formatCode="_(* #,##0.0_);_(* \(#,##0.0\);_(* &quot;-&quot;??_);_(@_)"/>
    <numFmt numFmtId="172" formatCode="_(* #,##0.00_);_(* \(#,##0.00\);_(* &quot;-&quot;??.0_);_(@_)"/>
    <numFmt numFmtId="173" formatCode="_-* #,##0.0_-;\-* #,##0.0_-;_-* &quot;-&quot;??_-;_-@"/>
    <numFmt numFmtId="174" formatCode="#,##0.0;\(#,##0.0\);\-"/>
  </numFmts>
  <fonts count="17">
    <font>
      <sz val="11.0"/>
      <color theme="1"/>
      <name val="Calibri"/>
      <scheme val="minor"/>
    </font>
    <font>
      <sz val="11.0"/>
      <color theme="1"/>
      <name val="Calibri"/>
    </font>
    <font>
      <u/>
      <sz val="11.0"/>
      <color theme="10"/>
      <name val="Calibri"/>
    </font>
    <font>
      <sz val="10.0"/>
      <color theme="1"/>
      <name val="Times New Roman"/>
    </font>
    <font>
      <u/>
      <sz val="10.0"/>
      <color theme="10"/>
      <name val="Times New Roman"/>
    </font>
    <font>
      <b/>
      <sz val="10.0"/>
      <color theme="1"/>
      <name val="Times New Roman"/>
    </font>
    <font>
      <b/>
      <u/>
      <sz val="10.0"/>
      <color theme="1"/>
      <name val="Times New Roman"/>
    </font>
    <font>
      <i/>
      <sz val="10.0"/>
      <color rgb="FFFF0000"/>
      <name val="Times New Roman"/>
    </font>
    <font>
      <i/>
      <sz val="10.0"/>
      <color theme="1"/>
      <name val="Times New Roman"/>
    </font>
    <font>
      <sz val="10.0"/>
      <color rgb="FFFF0000"/>
      <name val="Times New Roman"/>
    </font>
    <font>
      <i/>
      <sz val="10.0"/>
      <color theme="4"/>
      <name val="Times New Roman"/>
    </font>
    <font>
      <sz val="10.0"/>
      <color rgb="FF000000"/>
      <name val="Times New Roman"/>
    </font>
    <font>
      <b/>
      <sz val="10.0"/>
      <color rgb="FFFF0000"/>
      <name val="Times New Roman"/>
    </font>
    <font>
      <b/>
      <sz val="10.0"/>
      <color rgb="FF000000"/>
      <name val="Times New Roman"/>
    </font>
    <font>
      <b/>
      <i/>
      <sz val="10.0"/>
      <color theme="4"/>
      <name val="Times New Roman"/>
    </font>
    <font>
      <b/>
      <sz val="12.0"/>
      <color theme="1"/>
      <name val="Times New Roman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7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bottom style="thin">
        <color rgb="FF000000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0" fillId="0" fontId="3" numFmtId="0" xfId="0" applyFont="1"/>
    <xf borderId="0" fillId="0" fontId="3" numFmtId="164" xfId="0" applyFont="1" applyNumberFormat="1"/>
    <xf borderId="0" fillId="0" fontId="4" numFmtId="0" xfId="0" applyFont="1"/>
    <xf borderId="0" fillId="0" fontId="3" numFmtId="0" xfId="0" applyAlignment="1" applyFont="1">
      <alignment horizontal="right"/>
    </xf>
    <xf borderId="2" fillId="3" fontId="5" numFmtId="0" xfId="0" applyAlignment="1" applyBorder="1" applyFill="1" applyFont="1">
      <alignment horizontal="left" shrinkToFit="0" vertical="center" wrapText="1"/>
    </xf>
    <xf borderId="2" fillId="3" fontId="5" numFmtId="0" xfId="0" applyAlignment="1" applyBorder="1" applyFont="1">
      <alignment horizontal="right" shrinkToFit="0" vertical="center" wrapText="1"/>
    </xf>
    <xf borderId="0" fillId="0" fontId="5" numFmtId="0" xfId="0" applyAlignment="1" applyFont="1">
      <alignment horizontal="right" shrinkToFit="0" vertical="center" wrapText="1"/>
    </xf>
    <xf borderId="2" fillId="3" fontId="5" numFmtId="14" xfId="0" applyAlignment="1" applyBorder="1" applyFont="1" applyNumberFormat="1">
      <alignment horizontal="right" shrinkToFit="0" vertical="center" wrapText="1"/>
    </xf>
    <xf borderId="0" fillId="0" fontId="6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166" xfId="0" applyAlignment="1" applyFont="1" applyNumberFormat="1">
      <alignment shrinkToFit="0" vertical="center" wrapText="1"/>
    </xf>
    <xf borderId="0" fillId="0" fontId="3" numFmtId="166" xfId="0" applyAlignment="1" applyFont="1" applyNumberFormat="1">
      <alignment horizontal="right" shrinkToFit="0" vertical="center" wrapText="1"/>
    </xf>
    <xf borderId="0" fillId="0" fontId="5" numFmtId="166" xfId="0" applyAlignment="1" applyFont="1" applyNumberFormat="1">
      <alignment horizontal="right" shrinkToFit="0" vertical="center" wrapText="1"/>
    </xf>
    <xf borderId="0" fillId="0" fontId="5" numFmtId="0" xfId="0" applyFont="1"/>
    <xf borderId="0" fillId="0" fontId="3" numFmtId="166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3" numFmtId="165" xfId="0" applyFont="1" applyNumberFormat="1"/>
    <xf borderId="0" fillId="0" fontId="3" numFmtId="0" xfId="0" applyAlignment="1" applyFont="1">
      <alignment readingOrder="0" shrinkToFit="0" vertical="center" wrapText="1"/>
    </xf>
    <xf borderId="0" fillId="0" fontId="3" numFmtId="167" xfId="0" applyAlignment="1" applyFont="1" applyNumberFormat="1">
      <alignment horizontal="right"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0" fontId="5" numFmtId="167" xfId="0" applyAlignment="1" applyBorder="1" applyFont="1" applyNumberFormat="1">
      <alignment shrinkToFit="0" vertical="center" wrapText="1"/>
    </xf>
    <xf borderId="0" fillId="0" fontId="5" numFmtId="167" xfId="0" applyAlignment="1" applyFont="1" applyNumberFormat="1">
      <alignment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5" numFmtId="167" xfId="0" applyAlignment="1" applyBorder="1" applyFont="1" applyNumberFormat="1">
      <alignment shrinkToFit="0" vertical="center" wrapText="1"/>
    </xf>
    <xf borderId="0" fillId="0" fontId="5" numFmtId="0" xfId="0" applyAlignment="1" applyFont="1">
      <alignment vertical="center"/>
    </xf>
    <xf borderId="6" fillId="0" fontId="5" numFmtId="0" xfId="0" applyAlignment="1" applyBorder="1" applyFont="1">
      <alignment shrinkToFit="0" vertical="center" wrapText="1"/>
    </xf>
    <xf borderId="0" fillId="0" fontId="3" numFmtId="168" xfId="0" applyAlignment="1" applyFont="1" applyNumberFormat="1">
      <alignment shrinkToFit="0" vertical="center" wrapText="1"/>
    </xf>
    <xf borderId="0" fillId="0" fontId="3" numFmtId="3" xfId="0" applyAlignment="1" applyFont="1" applyNumberFormat="1">
      <alignment horizontal="right" shrinkToFit="0" vertical="center" wrapText="1"/>
    </xf>
    <xf borderId="0" fillId="0" fontId="3" numFmtId="0" xfId="0" applyAlignment="1" applyFont="1">
      <alignment horizontal="left" vertical="center"/>
    </xf>
    <xf borderId="3" fillId="0" fontId="5" numFmtId="167" xfId="0" applyAlignment="1" applyBorder="1" applyFont="1" applyNumberFormat="1">
      <alignment horizontal="right" shrinkToFit="0" vertical="center" wrapText="1"/>
    </xf>
    <xf borderId="0" fillId="0" fontId="3" numFmtId="169" xfId="0" applyAlignment="1" applyFont="1" applyNumberFormat="1">
      <alignment horizontal="right" shrinkToFit="0" vertical="center" wrapText="1"/>
    </xf>
    <xf borderId="5" fillId="0" fontId="5" numFmtId="0" xfId="0" applyAlignment="1" applyBorder="1" applyFont="1">
      <alignment shrinkToFit="0" vertical="center" wrapText="1"/>
    </xf>
    <xf borderId="4" fillId="0" fontId="5" numFmtId="167" xfId="0" applyAlignment="1" applyBorder="1" applyFont="1" applyNumberFormat="1">
      <alignment shrinkToFit="0" vertical="center" wrapText="1"/>
    </xf>
    <xf borderId="0" fillId="0" fontId="3" numFmtId="3" xfId="0" applyFont="1" applyNumberFormat="1"/>
    <xf borderId="2" fillId="3" fontId="5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vertical="center"/>
    </xf>
    <xf borderId="0" fillId="0" fontId="3" numFmtId="167" xfId="0" applyFont="1" applyNumberFormat="1"/>
    <xf borderId="0" fillId="0" fontId="5" numFmtId="167" xfId="0" applyFont="1" applyNumberFormat="1"/>
    <xf borderId="3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6" fillId="0" fontId="5" numFmtId="167" xfId="0" applyAlignment="1" applyBorder="1" applyFont="1" applyNumberFormat="1">
      <alignment horizontal="right" shrinkToFit="0" vertical="center" wrapText="1"/>
    </xf>
    <xf borderId="6" fillId="0" fontId="5" numFmtId="167" xfId="0" applyAlignment="1" applyBorder="1" applyFont="1" applyNumberFormat="1">
      <alignment vertical="center"/>
    </xf>
    <xf borderId="6" fillId="0" fontId="3" numFmtId="0" xfId="0" applyBorder="1" applyFont="1"/>
    <xf borderId="6" fillId="0" fontId="7" numFmtId="0" xfId="0" applyAlignment="1" applyBorder="1" applyFont="1">
      <alignment vertical="center"/>
    </xf>
    <xf borderId="6" fillId="0" fontId="3" numFmtId="166" xfId="0" applyAlignment="1" applyBorder="1" applyFont="1" applyNumberFormat="1">
      <alignment shrinkToFit="0" vertical="center" wrapText="1"/>
    </xf>
    <xf borderId="6" fillId="0" fontId="3" numFmtId="167" xfId="0" applyAlignment="1" applyBorder="1" applyFont="1" applyNumberFormat="1">
      <alignment horizontal="right" shrinkToFit="0" vertical="center" wrapText="1"/>
    </xf>
    <xf borderId="6" fillId="0" fontId="3" numFmtId="167" xfId="0" applyAlignment="1" applyBorder="1" applyFont="1" applyNumberFormat="1">
      <alignment shrinkToFit="0" vertical="center" wrapText="1"/>
    </xf>
    <xf borderId="6" fillId="0" fontId="3" numFmtId="167" xfId="0" applyBorder="1" applyFont="1" applyNumberFormat="1"/>
    <xf borderId="0" fillId="0" fontId="5" numFmtId="167" xfId="0" applyAlignment="1" applyFont="1" applyNumberFormat="1">
      <alignment horizontal="right" shrinkToFit="0" vertical="center" wrapText="1"/>
    </xf>
    <xf borderId="0" fillId="0" fontId="3" numFmtId="0" xfId="0" applyAlignment="1" applyFont="1">
      <alignment readingOrder="0" vertical="center"/>
    </xf>
    <xf borderId="7" fillId="0" fontId="5" numFmtId="167" xfId="0" applyAlignment="1" applyBorder="1" applyFont="1" applyNumberFormat="1">
      <alignment horizontal="right" shrinkToFit="0" vertical="center" wrapText="1"/>
    </xf>
    <xf borderId="4" fillId="0" fontId="5" numFmtId="0" xfId="0" applyAlignment="1" applyBorder="1" applyFont="1">
      <alignment vertical="center"/>
    </xf>
    <xf borderId="4" fillId="0" fontId="5" numFmtId="167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0" fontId="3" numFmtId="168" xfId="0" applyAlignment="1" applyFont="1" applyNumberFormat="1">
      <alignment horizontal="right" shrinkToFit="0" vertical="center" wrapText="1"/>
    </xf>
    <xf borderId="8" fillId="0" fontId="3" numFmtId="0" xfId="0" applyBorder="1" applyFont="1"/>
    <xf borderId="6" fillId="0" fontId="3" numFmtId="0" xfId="0" applyAlignment="1" applyBorder="1" applyFont="1">
      <alignment horizontal="left" vertical="center"/>
    </xf>
    <xf borderId="0" fillId="0" fontId="8" numFmtId="0" xfId="0" applyFont="1"/>
    <xf borderId="0" fillId="0" fontId="3" numFmtId="0" xfId="0" applyAlignment="1" applyFont="1">
      <alignment horizontal="left"/>
    </xf>
    <xf borderId="0" fillId="0" fontId="3" numFmtId="167" xfId="0" applyAlignment="1" applyFont="1" applyNumberFormat="1">
      <alignment horizontal="right"/>
    </xf>
    <xf borderId="0" fillId="0" fontId="3" numFmtId="0" xfId="0" applyAlignment="1" applyFont="1">
      <alignment horizontal="left" readingOrder="0"/>
    </xf>
    <xf borderId="0" fillId="0" fontId="5" numFmtId="167" xfId="0" applyAlignment="1" applyFont="1" applyNumberFormat="1">
      <alignment vertical="center"/>
    </xf>
    <xf borderId="3" fillId="0" fontId="5" numFmtId="0" xfId="0" applyBorder="1" applyFont="1"/>
    <xf borderId="0" fillId="0" fontId="9" numFmtId="167" xfId="0" applyAlignment="1" applyFont="1" applyNumberFormat="1">
      <alignment horizontal="right" shrinkToFit="0" vertical="center" wrapText="1"/>
    </xf>
    <xf borderId="0" fillId="0" fontId="3" numFmtId="167" xfId="0" applyAlignment="1" applyFont="1" applyNumberFormat="1">
      <alignment readingOrder="0" shrinkToFit="0" vertical="center" wrapText="1"/>
    </xf>
    <xf borderId="0" fillId="0" fontId="3" numFmtId="167" xfId="0" applyAlignment="1" applyFont="1" applyNumberFormat="1">
      <alignment horizontal="right" readingOrder="0" shrinkToFit="0" vertical="center" wrapText="1"/>
    </xf>
    <xf borderId="8" fillId="0" fontId="3" numFmtId="167" xfId="0" applyAlignment="1" applyBorder="1" applyFont="1" applyNumberFormat="1">
      <alignment horizontal="right"/>
    </xf>
    <xf borderId="8" fillId="0" fontId="3" numFmtId="167" xfId="0" applyAlignment="1" applyBorder="1" applyFont="1" applyNumberFormat="1">
      <alignment horizontal="right" shrinkToFit="0" vertical="center" wrapText="1"/>
    </xf>
    <xf borderId="8" fillId="0" fontId="3" numFmtId="167" xfId="0" applyAlignment="1" applyBorder="1" applyFont="1" applyNumberFormat="1">
      <alignment shrinkToFit="0" vertical="center" wrapText="1"/>
    </xf>
    <xf borderId="4" fillId="0" fontId="5" numFmtId="0" xfId="0" applyBorder="1" applyFont="1"/>
    <xf borderId="2" fillId="3" fontId="5" numFmtId="14" xfId="0" applyAlignment="1" applyBorder="1" applyFont="1" applyNumberForma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10" numFmtId="0" xfId="0" applyFont="1"/>
    <xf borderId="0" fillId="0" fontId="11" numFmtId="167" xfId="0" applyAlignment="1" applyFont="1" applyNumberFormat="1">
      <alignment horizontal="right" shrinkToFit="0" vertical="center" wrapText="1"/>
    </xf>
    <xf borderId="0" fillId="0" fontId="11" numFmtId="167" xfId="0" applyAlignment="1" applyFont="1" applyNumberFormat="1">
      <alignment shrinkToFit="0" vertical="center" wrapText="1"/>
    </xf>
    <xf borderId="0" fillId="0" fontId="7" numFmtId="167" xfId="0" applyAlignment="1" applyFont="1" applyNumberFormat="1">
      <alignment horizontal="right" shrinkToFit="0" vertical="center" wrapText="1"/>
    </xf>
    <xf borderId="0" fillId="0" fontId="11" numFmtId="167" xfId="0" applyFont="1" applyNumberFormat="1"/>
    <xf borderId="0" fillId="0" fontId="12" numFmtId="167" xfId="0" applyAlignment="1" applyFont="1" applyNumberFormat="1">
      <alignment shrinkToFit="0" vertical="center" wrapText="1"/>
    </xf>
    <xf borderId="0" fillId="0" fontId="13" numFmtId="167" xfId="0" applyFont="1" applyNumberFormat="1"/>
    <xf borderId="0" fillId="0" fontId="13" numFmtId="167" xfId="0" applyAlignment="1" applyFont="1" applyNumberFormat="1">
      <alignment shrinkToFit="0" vertical="center" wrapText="1"/>
    </xf>
    <xf borderId="0" fillId="0" fontId="11" numFmtId="167" xfId="0" applyAlignment="1" applyFont="1" applyNumberFormat="1">
      <alignment horizontal="right"/>
    </xf>
    <xf borderId="0" fillId="0" fontId="11" numFmtId="167" xfId="0" applyAlignment="1" applyFont="1" applyNumberFormat="1">
      <alignment horizontal="right" readingOrder="0" shrinkToFit="0" vertical="center" wrapText="1"/>
    </xf>
    <xf borderId="0" fillId="0" fontId="9" numFmtId="167" xfId="0" applyFont="1" applyNumberFormat="1"/>
    <xf borderId="0" fillId="0" fontId="7" numFmtId="0" xfId="0" applyFont="1"/>
    <xf borderId="0" fillId="0" fontId="5" numFmtId="9" xfId="0" applyAlignment="1" applyFont="1" applyNumberFormat="1">
      <alignment shrinkToFit="0" vertical="center" wrapText="1"/>
    </xf>
    <xf borderId="0" fillId="0" fontId="3" numFmtId="9" xfId="0" applyFont="1" applyNumberFormat="1"/>
    <xf borderId="0" fillId="0" fontId="3" numFmtId="9" xfId="0" applyAlignment="1" applyFont="1" applyNumberFormat="1">
      <alignment shrinkToFit="0" vertical="center" wrapText="1"/>
    </xf>
    <xf borderId="0" fillId="0" fontId="5" numFmtId="0" xfId="0" applyAlignment="1" applyFont="1">
      <alignment horizontal="left" shrinkToFit="0" vertical="top" wrapText="1"/>
    </xf>
    <xf borderId="0" fillId="0" fontId="3" numFmtId="0" xfId="0" applyAlignment="1" applyFont="1">
      <alignment readingOrder="0"/>
    </xf>
    <xf borderId="0" fillId="0" fontId="5" numFmtId="0" xfId="0" applyAlignment="1" applyFont="1">
      <alignment shrinkToFit="0" wrapText="1"/>
    </xf>
    <xf borderId="0" fillId="0" fontId="14" numFmtId="0" xfId="0" applyFont="1"/>
    <xf borderId="0" fillId="0" fontId="5" numFmtId="170" xfId="0" applyFont="1" applyNumberFormat="1"/>
    <xf borderId="0" fillId="0" fontId="5" numFmtId="2" xfId="0" applyAlignment="1" applyFont="1" applyNumberFormat="1">
      <alignment horizontal="right"/>
    </xf>
    <xf borderId="0" fillId="0" fontId="5" numFmtId="170" xfId="0" applyAlignment="1" applyFont="1" applyNumberFormat="1">
      <alignment horizontal="right"/>
    </xf>
    <xf borderId="0" fillId="0" fontId="5" numFmtId="0" xfId="0" applyAlignment="1" applyFont="1">
      <alignment horizontal="right"/>
    </xf>
    <xf borderId="0" fillId="0" fontId="5" numFmtId="168" xfId="0" applyAlignment="1" applyFont="1" applyNumberFormat="1">
      <alignment horizontal="right" shrinkToFit="0" vertical="center" wrapText="1"/>
    </xf>
    <xf borderId="0" fillId="0" fontId="5" numFmtId="168" xfId="0" applyAlignment="1" applyFont="1" applyNumberFormat="1">
      <alignment horizontal="right" shrinkToFit="0" wrapText="1"/>
    </xf>
    <xf borderId="0" fillId="0" fontId="3" numFmtId="171" xfId="0" applyFont="1" applyNumberFormat="1"/>
    <xf borderId="0" fillId="0" fontId="3" numFmtId="172" xfId="0" applyFont="1" applyNumberFormat="1"/>
    <xf borderId="0" fillId="0" fontId="3" numFmtId="2" xfId="0" applyFont="1" applyNumberFormat="1"/>
    <xf borderId="0" fillId="0" fontId="3" numFmtId="0" xfId="0" applyAlignment="1" applyFont="1">
      <alignment shrinkToFit="0" wrapText="1"/>
    </xf>
    <xf borderId="0" fillId="0" fontId="3" numFmtId="173" xfId="0" applyAlignment="1" applyFont="1" applyNumberFormat="1">
      <alignment shrinkToFit="0" vertical="center" wrapText="1"/>
    </xf>
    <xf borderId="0" fillId="0" fontId="3" numFmtId="171" xfId="0" applyAlignment="1" applyFont="1" applyNumberFormat="1">
      <alignment horizontal="right" shrinkToFit="0" vertical="center" wrapText="1"/>
    </xf>
    <xf borderId="0" fillId="0" fontId="3" numFmtId="174" xfId="0" applyAlignment="1" applyFont="1" applyNumberFormat="1">
      <alignment shrinkToFit="0" vertical="center" wrapText="1"/>
    </xf>
    <xf borderId="0" fillId="0" fontId="3" numFmtId="174" xfId="0" applyFont="1" applyNumberFormat="1"/>
    <xf borderId="0" fillId="0" fontId="3" numFmtId="171" xfId="0" applyAlignment="1" applyFont="1" applyNumberFormat="1">
      <alignment shrinkToFit="0" vertical="center" wrapText="1"/>
    </xf>
    <xf borderId="0" fillId="0" fontId="15" numFmtId="0" xfId="0" applyFont="1"/>
    <xf borderId="9" fillId="2" fontId="8" numFmtId="0" xfId="0" applyAlignment="1" applyBorder="1" applyFont="1">
      <alignment horizontal="left" shrinkToFit="0" vertical="top" wrapText="1"/>
    </xf>
    <xf borderId="10" fillId="0" fontId="16" numFmtId="0" xfId="0" applyBorder="1" applyFont="1"/>
    <xf borderId="11" fillId="0" fontId="16" numFmtId="0" xfId="0" applyBorder="1" applyFont="1"/>
    <xf borderId="12" fillId="0" fontId="16" numFmtId="0" xfId="0" applyBorder="1" applyFont="1"/>
    <xf borderId="13" fillId="0" fontId="16" numFmtId="0" xfId="0" applyBorder="1" applyFont="1"/>
    <xf borderId="14" fillId="0" fontId="16" numFmtId="0" xfId="0" applyBorder="1" applyFont="1"/>
    <xf borderId="15" fillId="0" fontId="16" numFmtId="0" xfId="0" applyBorder="1" applyFont="1"/>
    <xf borderId="16" fillId="0" fontId="16" numFmtId="0" xfId="0" applyBorder="1" applyFont="1"/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0</xdr:rowOff>
    </xdr:from>
    <xdr:ext cx="751522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DinaMaksutova/Downloads/Telegram%20Desktop/&#1060;&#1091;&#1090;&#1090;&#1080;&#1085;&#1075;%20&#1055;&#1040;&#1054;_30.09.2023%20(5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S"/>
      <sheetName val="PL"/>
      <sheetName val="CF"/>
      <sheetName val="SoCiE"/>
      <sheetName val="Фин. показатели"/>
      <sheetName val="Примечания"/>
      <sheetName val="6"/>
      <sheetName val="НМА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36.0"/>
    <col customWidth="1" min="4" max="6" width="8.86"/>
    <col customWidth="1" min="7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2" t="s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/>
      <c r="C15" s="2" t="s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2" t="s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2" t="s"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2" t="s">
        <v>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2" t="s">
        <v>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display="Отчет о финансовом положении" location="BS!A1" ref="C14"/>
    <hyperlink display="Отчет о прибыли или убытке" location="Pnl!A1" ref="C15"/>
    <hyperlink display="Отчет о движении денежных средств" location="CF!A1" ref="C16"/>
    <hyperlink display="Ключевые финансовые показатели " location="'Ключевые фин показатели'!A1" ref="C17"/>
    <hyperlink display="Ключевые операционные показатели " location="'Ключевые Опер. показатели '!A1" ref="C18"/>
    <hyperlink display="Ограничение ответственности " location="'Disclaimer '!A1" ref="C19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1.57"/>
    <col customWidth="1" min="2" max="2" width="4.0"/>
    <col customWidth="1" min="3" max="3" width="53.57"/>
    <col customWidth="1" min="4" max="4" width="1.43"/>
    <col customWidth="1" min="5" max="5" width="13.57"/>
    <col customWidth="1" min="6" max="6" width="1.57"/>
    <col customWidth="1" min="7" max="7" width="13.57"/>
    <col customWidth="1" min="8" max="8" width="1.43"/>
    <col customWidth="1" min="9" max="9" width="13.57"/>
    <col customWidth="1" min="10" max="10" width="1.43"/>
    <col customWidth="1" min="11" max="11" width="13.57"/>
    <col customWidth="1" min="12" max="12" width="1.43"/>
    <col customWidth="1" min="13" max="14" width="6.0"/>
    <col customWidth="1" min="15" max="15" width="1.43"/>
    <col customWidth="1" min="16" max="16" width="13.57"/>
    <col customWidth="1" min="17" max="17" width="1.43"/>
    <col customWidth="1" min="18" max="18" width="13.57"/>
    <col customWidth="1" min="19" max="19" width="1.43"/>
    <col customWidth="1" min="20" max="20" width="6.0"/>
    <col customWidth="1" min="21" max="21" width="1.43"/>
    <col customWidth="1" min="22" max="22" width="13.57"/>
    <col customWidth="1" min="23" max="23" width="1.43"/>
    <col customWidth="1" min="24" max="24" width="12.14"/>
    <col customWidth="1" min="25" max="25" width="1.43"/>
    <col customWidth="1" min="26" max="27" width="8.71"/>
  </cols>
  <sheetData>
    <row r="1" ht="14.25" customHeight="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4"/>
      <c r="Z1" s="3"/>
      <c r="AA1" s="3"/>
    </row>
    <row r="2" ht="14.25" customHeight="1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  <c r="Y2" s="4"/>
      <c r="Z2" s="3"/>
      <c r="AA2" s="3"/>
    </row>
    <row r="3" ht="14.2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/>
      <c r="Y3" s="4"/>
      <c r="Z3" s="3"/>
      <c r="AA3" s="3"/>
    </row>
    <row r="4" ht="14.25" customHeight="1">
      <c r="A4" s="6"/>
      <c r="B4" s="6"/>
      <c r="C4" s="7" t="s">
        <v>6</v>
      </c>
      <c r="D4" s="6" t="s">
        <v>7</v>
      </c>
      <c r="E4" s="8">
        <v>2019.0</v>
      </c>
      <c r="F4" s="9"/>
      <c r="G4" s="8">
        <v>2020.0</v>
      </c>
      <c r="H4" s="9"/>
      <c r="I4" s="8">
        <v>2021.0</v>
      </c>
      <c r="J4" s="9"/>
      <c r="K4" s="8">
        <v>2022.0</v>
      </c>
      <c r="L4" s="9"/>
      <c r="M4" s="6"/>
      <c r="N4" s="6"/>
      <c r="O4" s="9"/>
      <c r="P4" s="10">
        <v>44742.0</v>
      </c>
      <c r="Q4" s="9"/>
      <c r="R4" s="10">
        <v>45107.0</v>
      </c>
      <c r="S4" s="9"/>
      <c r="T4" s="6"/>
      <c r="U4" s="9"/>
      <c r="V4" s="10">
        <v>44834.0</v>
      </c>
      <c r="W4" s="9" t="s">
        <v>7</v>
      </c>
      <c r="X4" s="10">
        <v>45199.0</v>
      </c>
      <c r="Y4" s="9" t="s">
        <v>7</v>
      </c>
      <c r="Z4" s="6"/>
      <c r="AA4" s="6"/>
    </row>
    <row r="5" ht="14.25" customHeight="1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6"/>
      <c r="N5" s="6"/>
      <c r="O5" s="9"/>
      <c r="P5" s="9" t="s">
        <v>8</v>
      </c>
      <c r="Q5" s="9"/>
      <c r="R5" s="9" t="s">
        <v>8</v>
      </c>
      <c r="S5" s="9"/>
      <c r="T5" s="6"/>
      <c r="U5" s="9"/>
      <c r="V5" s="9" t="s">
        <v>8</v>
      </c>
      <c r="W5" s="9" t="s">
        <v>7</v>
      </c>
      <c r="X5" s="9" t="s">
        <v>8</v>
      </c>
      <c r="Y5" s="9" t="s">
        <v>7</v>
      </c>
      <c r="Z5" s="6"/>
      <c r="AA5" s="6"/>
    </row>
    <row r="6" ht="14.25" customHeight="1">
      <c r="A6" s="3"/>
      <c r="B6" s="3"/>
      <c r="C6" s="11" t="s">
        <v>9</v>
      </c>
      <c r="D6" s="12"/>
      <c r="E6" s="12"/>
      <c r="F6" s="12"/>
      <c r="G6" s="12"/>
      <c r="H6" s="12"/>
      <c r="I6" s="12"/>
      <c r="J6" s="12"/>
      <c r="K6" s="12"/>
      <c r="L6" s="12"/>
      <c r="M6" s="3"/>
      <c r="N6" s="3"/>
      <c r="O6" s="12"/>
      <c r="P6" s="3"/>
      <c r="Q6" s="4"/>
      <c r="R6" s="13"/>
      <c r="S6" s="4"/>
      <c r="T6" s="3"/>
      <c r="U6" s="4"/>
      <c r="V6" s="12"/>
      <c r="W6" s="4"/>
      <c r="X6" s="3"/>
      <c r="Y6" s="4"/>
      <c r="Z6" s="3"/>
      <c r="AA6" s="3"/>
    </row>
    <row r="7" ht="14.25" customHeight="1">
      <c r="A7" s="3"/>
      <c r="B7" s="3"/>
      <c r="C7" s="14" t="s">
        <v>10</v>
      </c>
      <c r="D7" s="15"/>
      <c r="E7" s="16"/>
      <c r="F7" s="15"/>
      <c r="G7" s="17"/>
      <c r="H7" s="15"/>
      <c r="I7" s="17"/>
      <c r="J7" s="15"/>
      <c r="K7" s="17"/>
      <c r="L7" s="15"/>
      <c r="M7" s="3"/>
      <c r="N7" s="3"/>
      <c r="O7" s="15"/>
      <c r="P7" s="3"/>
      <c r="Q7" s="18"/>
      <c r="R7" s="17"/>
      <c r="S7" s="18"/>
      <c r="T7" s="3"/>
      <c r="U7" s="18"/>
      <c r="V7" s="17"/>
      <c r="W7" s="18"/>
      <c r="X7" s="3"/>
      <c r="Y7" s="18"/>
      <c r="Z7" s="3"/>
      <c r="AA7" s="3"/>
    </row>
    <row r="8" ht="14.25" customHeight="1">
      <c r="A8" s="3"/>
      <c r="B8" s="3"/>
      <c r="C8" s="12" t="s">
        <v>11</v>
      </c>
      <c r="D8" s="19"/>
      <c r="E8" s="16">
        <v>40049.0</v>
      </c>
      <c r="F8" s="16"/>
      <c r="G8" s="16">
        <v>264881.0</v>
      </c>
      <c r="H8" s="16"/>
      <c r="I8" s="16">
        <v>2534051.0</v>
      </c>
      <c r="J8" s="16"/>
      <c r="K8" s="20">
        <v>6603575.0</v>
      </c>
      <c r="L8" s="17"/>
      <c r="M8" s="17"/>
      <c r="N8" s="17"/>
      <c r="O8" s="17"/>
      <c r="P8" s="20">
        <v>4985190.0</v>
      </c>
      <c r="Q8" s="17"/>
      <c r="R8" s="20">
        <v>9396540.0</v>
      </c>
      <c r="S8" s="17"/>
      <c r="T8" s="17"/>
      <c r="U8" s="17"/>
      <c r="V8" s="16">
        <v>5106071.0</v>
      </c>
      <c r="W8" s="17"/>
      <c r="X8" s="20">
        <v>1.0096098E7</v>
      </c>
      <c r="Y8" s="17"/>
      <c r="Z8" s="3"/>
      <c r="AA8" s="3"/>
    </row>
    <row r="9" ht="14.25" customHeight="1">
      <c r="A9" s="3"/>
      <c r="B9" s="3"/>
      <c r="C9" s="12" t="s">
        <v>12</v>
      </c>
      <c r="D9" s="19"/>
      <c r="E9" s="16">
        <v>15457.0</v>
      </c>
      <c r="F9" s="19"/>
      <c r="G9" s="16">
        <v>16877.0</v>
      </c>
      <c r="H9" s="19"/>
      <c r="I9" s="16">
        <v>12109.0</v>
      </c>
      <c r="J9" s="19"/>
      <c r="K9" s="20">
        <v>23358.0</v>
      </c>
      <c r="L9" s="19"/>
      <c r="M9" s="3"/>
      <c r="N9" s="3"/>
      <c r="O9" s="19"/>
      <c r="P9" s="20">
        <v>17105.0</v>
      </c>
      <c r="Q9" s="3"/>
      <c r="R9" s="20">
        <v>39302.0</v>
      </c>
      <c r="S9" s="3"/>
      <c r="T9" s="3"/>
      <c r="U9" s="3"/>
      <c r="V9" s="21">
        <v>21929.0</v>
      </c>
      <c r="W9" s="3"/>
      <c r="X9" s="20">
        <v>54726.0</v>
      </c>
      <c r="Y9" s="3"/>
      <c r="Z9" s="3"/>
      <c r="AA9" s="3"/>
    </row>
    <row r="10" ht="14.25" customHeight="1">
      <c r="A10" s="3"/>
      <c r="B10" s="3"/>
      <c r="C10" s="22" t="s">
        <v>13</v>
      </c>
      <c r="D10" s="19"/>
      <c r="E10" s="16" t="s">
        <v>14</v>
      </c>
      <c r="F10" s="19"/>
      <c r="G10" s="16">
        <v>980430.0</v>
      </c>
      <c r="H10" s="19"/>
      <c r="I10" s="16">
        <v>1417602.0</v>
      </c>
      <c r="J10" s="19"/>
      <c r="K10" s="20">
        <v>857210.0</v>
      </c>
      <c r="L10" s="19"/>
      <c r="M10" s="3"/>
      <c r="N10" s="3"/>
      <c r="O10" s="19"/>
      <c r="P10" s="20">
        <v>204346.0</v>
      </c>
      <c r="Q10" s="3"/>
      <c r="R10" s="20">
        <v>236493.0</v>
      </c>
      <c r="S10" s="3"/>
      <c r="T10" s="3"/>
      <c r="U10" s="3"/>
      <c r="V10" s="16">
        <v>169724.0</v>
      </c>
      <c r="W10" s="3"/>
      <c r="X10" s="20">
        <v>54929.0</v>
      </c>
      <c r="Y10" s="3"/>
      <c r="Z10" s="3"/>
      <c r="AA10" s="3"/>
    </row>
    <row r="11" ht="14.25" customHeight="1">
      <c r="A11" s="3"/>
      <c r="B11" s="3"/>
      <c r="C11" s="12" t="s">
        <v>15</v>
      </c>
      <c r="D11" s="19"/>
      <c r="E11" s="16" t="s">
        <v>14</v>
      </c>
      <c r="F11" s="19"/>
      <c r="G11" s="16" t="s">
        <v>14</v>
      </c>
      <c r="H11" s="19"/>
      <c r="I11" s="16" t="s">
        <v>14</v>
      </c>
      <c r="J11" s="19"/>
      <c r="K11" s="20">
        <v>34120.0</v>
      </c>
      <c r="L11" s="19"/>
      <c r="M11" s="3"/>
      <c r="N11" s="3"/>
      <c r="O11" s="19"/>
      <c r="P11" s="23" t="s">
        <v>14</v>
      </c>
      <c r="Q11" s="3"/>
      <c r="R11" s="20">
        <v>57976.0</v>
      </c>
      <c r="S11" s="3"/>
      <c r="T11" s="3"/>
      <c r="U11" s="3"/>
      <c r="V11" s="16">
        <v>3098.0</v>
      </c>
      <c r="W11" s="3"/>
      <c r="X11" s="20">
        <v>191360.0</v>
      </c>
      <c r="Y11" s="3"/>
      <c r="Z11" s="3"/>
      <c r="AA11" s="3"/>
    </row>
    <row r="12" ht="14.25" customHeight="1">
      <c r="A12" s="3"/>
      <c r="B12" s="3"/>
      <c r="C12" s="12" t="s">
        <v>16</v>
      </c>
      <c r="D12" s="19"/>
      <c r="E12" s="16" t="s">
        <v>14</v>
      </c>
      <c r="F12" s="19"/>
      <c r="G12" s="16" t="s">
        <v>14</v>
      </c>
      <c r="H12" s="19"/>
      <c r="I12" s="16" t="s">
        <v>14</v>
      </c>
      <c r="J12" s="19"/>
      <c r="K12" s="20">
        <v>22781.0</v>
      </c>
      <c r="L12" s="19"/>
      <c r="M12" s="3"/>
      <c r="N12" s="3"/>
      <c r="O12" s="19"/>
      <c r="P12" s="20">
        <v>172442.0</v>
      </c>
      <c r="Q12" s="3"/>
      <c r="R12" s="20">
        <v>37362.0</v>
      </c>
      <c r="S12" s="3"/>
      <c r="T12" s="3"/>
      <c r="U12" s="3"/>
      <c r="V12" s="16">
        <v>96330.0</v>
      </c>
      <c r="W12" s="3"/>
      <c r="X12" s="20">
        <v>0.0</v>
      </c>
      <c r="Y12" s="3"/>
      <c r="Z12" s="3"/>
      <c r="AA12" s="3"/>
    </row>
    <row r="13" ht="14.25" customHeight="1">
      <c r="A13" s="3"/>
      <c r="B13" s="3"/>
      <c r="C13" s="24" t="s">
        <v>17</v>
      </c>
      <c r="D13" s="15"/>
      <c r="E13" s="25">
        <f>SUM(E8:E12)</f>
        <v>55506</v>
      </c>
      <c r="F13" s="26"/>
      <c r="G13" s="25">
        <f>SUM(G8:G12)</f>
        <v>1262188</v>
      </c>
      <c r="H13" s="26"/>
      <c r="I13" s="25">
        <f>SUM(I8:I12)</f>
        <v>3963762</v>
      </c>
      <c r="J13" s="26"/>
      <c r="K13" s="25">
        <v>7541044.0</v>
      </c>
      <c r="L13" s="17"/>
      <c r="M13" s="17"/>
      <c r="N13" s="17"/>
      <c r="O13" s="17"/>
      <c r="P13" s="25">
        <f>SUM(P8:P12)</f>
        <v>5379083</v>
      </c>
      <c r="Q13" s="17"/>
      <c r="R13" s="25">
        <f>SUM(R8:R12)</f>
        <v>9767673</v>
      </c>
      <c r="S13" s="17"/>
      <c r="T13" s="17"/>
      <c r="U13" s="17"/>
      <c r="V13" s="25">
        <f>SUM(V8:V12)</f>
        <v>5397152</v>
      </c>
      <c r="W13" s="17"/>
      <c r="X13" s="25">
        <f>SUM(X8:X12)</f>
        <v>10397113</v>
      </c>
      <c r="Y13" s="17"/>
      <c r="Z13" s="3"/>
      <c r="AA13" s="3"/>
    </row>
    <row r="14" ht="14.25" customHeight="1">
      <c r="A14" s="3"/>
      <c r="B14" s="3"/>
      <c r="C14" s="12"/>
      <c r="D14" s="19"/>
      <c r="E14" s="16"/>
      <c r="F14" s="19"/>
      <c r="G14" s="16"/>
      <c r="H14" s="19"/>
      <c r="I14" s="16"/>
      <c r="J14" s="19"/>
      <c r="K14" s="20"/>
      <c r="L14" s="19"/>
      <c r="M14" s="3"/>
      <c r="N14" s="3"/>
      <c r="O14" s="19"/>
      <c r="P14" s="20"/>
      <c r="Q14" s="3"/>
      <c r="R14" s="20"/>
      <c r="S14" s="3"/>
      <c r="T14" s="3"/>
      <c r="U14" s="3"/>
      <c r="V14" s="16"/>
      <c r="W14" s="3"/>
      <c r="X14" s="20"/>
      <c r="Y14" s="3"/>
      <c r="Z14" s="3"/>
      <c r="AA14" s="3"/>
    </row>
    <row r="15" ht="14.25" customHeight="1">
      <c r="A15" s="3"/>
      <c r="B15" s="3"/>
      <c r="C15" s="14" t="s">
        <v>18</v>
      </c>
      <c r="D15" s="19"/>
      <c r="E15" s="16"/>
      <c r="F15" s="19"/>
      <c r="G15" s="16"/>
      <c r="H15" s="19"/>
      <c r="I15" s="16"/>
      <c r="J15" s="19"/>
      <c r="K15" s="20"/>
      <c r="L15" s="19"/>
      <c r="M15" s="3"/>
      <c r="N15" s="3"/>
      <c r="O15" s="19"/>
      <c r="P15" s="20"/>
      <c r="Q15" s="3"/>
      <c r="R15" s="20"/>
      <c r="S15" s="3"/>
      <c r="T15" s="3"/>
      <c r="U15" s="3"/>
      <c r="V15" s="16"/>
      <c r="W15" s="3"/>
      <c r="X15" s="20"/>
      <c r="Y15" s="3"/>
      <c r="Z15" s="3"/>
      <c r="AA15" s="3"/>
    </row>
    <row r="16" ht="14.25" customHeight="1">
      <c r="A16" s="3"/>
      <c r="B16" s="3"/>
      <c r="C16" s="12" t="s">
        <v>19</v>
      </c>
      <c r="D16" s="19"/>
      <c r="E16" s="16">
        <v>81591.0</v>
      </c>
      <c r="F16" s="19"/>
      <c r="G16" s="16">
        <v>25630.0</v>
      </c>
      <c r="H16" s="19"/>
      <c r="I16" s="16">
        <v>330818.0</v>
      </c>
      <c r="J16" s="19"/>
      <c r="K16" s="20">
        <v>520921.0</v>
      </c>
      <c r="L16" s="19"/>
      <c r="M16" s="3"/>
      <c r="N16" s="3"/>
      <c r="O16" s="19"/>
      <c r="P16" s="20">
        <v>430184.0</v>
      </c>
      <c r="Q16" s="3"/>
      <c r="R16" s="20">
        <v>844400.0</v>
      </c>
      <c r="S16" s="3"/>
      <c r="T16" s="3"/>
      <c r="U16" s="3"/>
      <c r="V16" s="16">
        <v>472699.0</v>
      </c>
      <c r="W16" s="3"/>
      <c r="X16" s="20">
        <v>894068.0</v>
      </c>
      <c r="Y16" s="3"/>
      <c r="Z16" s="3"/>
      <c r="AA16" s="3"/>
    </row>
    <row r="17" ht="14.25" customHeight="1">
      <c r="A17" s="3"/>
      <c r="B17" s="3"/>
      <c r="C17" s="12" t="s">
        <v>20</v>
      </c>
      <c r="D17" s="19"/>
      <c r="E17" s="16">
        <v>5878.0</v>
      </c>
      <c r="F17" s="16"/>
      <c r="G17" s="16">
        <v>8745.0</v>
      </c>
      <c r="H17" s="20"/>
      <c r="I17" s="16">
        <v>460258.0</v>
      </c>
      <c r="J17" s="20"/>
      <c r="K17" s="20">
        <v>500951.0</v>
      </c>
      <c r="L17" s="26"/>
      <c r="M17" s="26"/>
      <c r="N17" s="26"/>
      <c r="O17" s="26"/>
      <c r="P17" s="20">
        <v>498218.0</v>
      </c>
      <c r="Q17" s="26"/>
      <c r="R17" s="20">
        <v>714020.0</v>
      </c>
      <c r="S17" s="26"/>
      <c r="T17" s="26"/>
      <c r="U17" s="26"/>
      <c r="V17" s="16">
        <v>360336.0</v>
      </c>
      <c r="W17" s="26"/>
      <c r="X17" s="20">
        <v>610829.0</v>
      </c>
      <c r="Y17" s="26"/>
      <c r="Z17" s="3"/>
      <c r="AA17" s="3"/>
    </row>
    <row r="18" ht="14.25" customHeight="1">
      <c r="A18" s="3"/>
      <c r="B18" s="3"/>
      <c r="C18" s="12" t="s">
        <v>21</v>
      </c>
      <c r="D18" s="19"/>
      <c r="E18" s="16">
        <v>37098.0</v>
      </c>
      <c r="F18" s="19"/>
      <c r="G18" s="16">
        <v>29087.0</v>
      </c>
      <c r="H18" s="19"/>
      <c r="I18" s="16">
        <v>392417.0</v>
      </c>
      <c r="J18" s="19"/>
      <c r="K18" s="20">
        <v>2726478.0</v>
      </c>
      <c r="L18" s="19"/>
      <c r="M18" s="3"/>
      <c r="N18" s="3"/>
      <c r="O18" s="19"/>
      <c r="P18" s="20">
        <v>499890.0</v>
      </c>
      <c r="Q18" s="3"/>
      <c r="R18" s="20">
        <v>2021130.0</v>
      </c>
      <c r="S18" s="3"/>
      <c r="T18" s="3"/>
      <c r="U18" s="3"/>
      <c r="V18" s="16">
        <v>784838.0</v>
      </c>
      <c r="W18" s="3"/>
      <c r="X18" s="20">
        <v>5239436.0</v>
      </c>
      <c r="Y18" s="3"/>
      <c r="AA18" s="3"/>
    </row>
    <row r="19" ht="14.25" customHeight="1">
      <c r="A19" s="3"/>
      <c r="B19" s="3"/>
      <c r="C19" s="12" t="s">
        <v>22</v>
      </c>
      <c r="D19" s="19"/>
      <c r="E19" s="16" t="s">
        <v>14</v>
      </c>
      <c r="F19" s="19"/>
      <c r="G19" s="16" t="s">
        <v>14</v>
      </c>
      <c r="H19" s="19"/>
      <c r="I19" s="16" t="s">
        <v>14</v>
      </c>
      <c r="J19" s="19"/>
      <c r="K19" s="20">
        <v>158881.0</v>
      </c>
      <c r="L19" s="19"/>
      <c r="M19" s="3"/>
      <c r="N19" s="3"/>
      <c r="O19" s="19"/>
      <c r="P19" s="23" t="s">
        <v>14</v>
      </c>
      <c r="Q19" s="3"/>
      <c r="R19" s="20">
        <v>225902.0</v>
      </c>
      <c r="S19" s="3"/>
      <c r="T19" s="3"/>
      <c r="U19" s="3"/>
      <c r="V19" s="16" t="s">
        <v>14</v>
      </c>
      <c r="W19" s="3"/>
      <c r="X19" s="20">
        <v>2720990.0</v>
      </c>
      <c r="Y19" s="3"/>
      <c r="Z19" s="3"/>
      <c r="AA19" s="3"/>
    </row>
    <row r="20" ht="14.25" customHeight="1">
      <c r="A20" s="3"/>
      <c r="B20" s="3"/>
      <c r="C20" s="24" t="s">
        <v>23</v>
      </c>
      <c r="D20" s="19"/>
      <c r="E20" s="25">
        <f>SUM(E16:E19)</f>
        <v>124567</v>
      </c>
      <c r="F20" s="26"/>
      <c r="G20" s="25">
        <f>SUM(G16:G19)</f>
        <v>63462</v>
      </c>
      <c r="H20" s="26"/>
      <c r="I20" s="25">
        <f>SUM(I16:I19)</f>
        <v>1183493</v>
      </c>
      <c r="J20" s="26"/>
      <c r="K20" s="25">
        <v>3907231.0</v>
      </c>
      <c r="L20" s="19"/>
      <c r="M20" s="3"/>
      <c r="N20" s="3"/>
      <c r="O20" s="19"/>
      <c r="P20" s="25">
        <f>SUM(P16:P19)</f>
        <v>1428292</v>
      </c>
      <c r="Q20" s="3"/>
      <c r="R20" s="25">
        <f>SUM(R16:R19)</f>
        <v>3805452</v>
      </c>
      <c r="S20" s="3"/>
      <c r="T20" s="3"/>
      <c r="U20" s="3"/>
      <c r="V20" s="25">
        <f>SUM(V16:V19)</f>
        <v>1617873</v>
      </c>
      <c r="W20" s="3"/>
      <c r="X20" s="25">
        <f>SUM(X16:X19)</f>
        <v>9465323</v>
      </c>
      <c r="Y20" s="3"/>
      <c r="Z20" s="3"/>
      <c r="AA20" s="3"/>
    </row>
    <row r="21" ht="14.25" customHeight="1">
      <c r="A21" s="3"/>
      <c r="B21" s="3"/>
      <c r="C21" s="27" t="s">
        <v>24</v>
      </c>
      <c r="D21" s="19"/>
      <c r="E21" s="28">
        <f>E13+E20</f>
        <v>180073</v>
      </c>
      <c r="F21" s="26"/>
      <c r="G21" s="28">
        <f>G13+G20</f>
        <v>1325650</v>
      </c>
      <c r="H21" s="26"/>
      <c r="I21" s="28">
        <f>I13+I20</f>
        <v>5147255</v>
      </c>
      <c r="J21" s="26"/>
      <c r="K21" s="28">
        <v>1.1448275E7</v>
      </c>
      <c r="L21" s="29"/>
      <c r="M21" s="29"/>
      <c r="N21" s="29"/>
      <c r="O21" s="29"/>
      <c r="P21" s="28">
        <f>SUM(P13,P20)</f>
        <v>6807375</v>
      </c>
      <c r="Q21" s="29"/>
      <c r="R21" s="28">
        <f>SUM(R13,R20)</f>
        <v>13573125</v>
      </c>
      <c r="S21" s="29"/>
      <c r="T21" s="29"/>
      <c r="U21" s="29"/>
      <c r="V21" s="28">
        <f>SUM(V13,V20)</f>
        <v>7015025</v>
      </c>
      <c r="W21" s="29"/>
      <c r="X21" s="28">
        <f>SUM(X13,X20)</f>
        <v>19862436</v>
      </c>
      <c r="Y21" s="29"/>
      <c r="Z21" s="3"/>
      <c r="AA21" s="3"/>
    </row>
    <row r="22" ht="14.25" customHeight="1">
      <c r="A22" s="3"/>
      <c r="B22" s="3"/>
      <c r="C22" s="12"/>
      <c r="D22" s="19"/>
      <c r="E22" s="16"/>
      <c r="F22" s="19"/>
      <c r="G22" s="16"/>
      <c r="H22" s="19"/>
      <c r="I22" s="16"/>
      <c r="J22" s="19"/>
      <c r="K22" s="20"/>
      <c r="L22" s="19"/>
      <c r="M22" s="3"/>
      <c r="N22" s="3"/>
      <c r="O22" s="19"/>
      <c r="P22" s="20"/>
      <c r="Q22" s="3"/>
      <c r="R22" s="20"/>
      <c r="S22" s="3"/>
      <c r="T22" s="3"/>
      <c r="U22" s="3"/>
      <c r="V22" s="16"/>
      <c r="W22" s="3"/>
      <c r="X22" s="20"/>
      <c r="Y22" s="3"/>
      <c r="Z22" s="3"/>
      <c r="AA22" s="3"/>
    </row>
    <row r="23" ht="14.25" customHeight="1">
      <c r="A23" s="3"/>
      <c r="B23" s="3"/>
      <c r="C23" s="11" t="s">
        <v>25</v>
      </c>
      <c r="D23" s="15"/>
      <c r="E23" s="16"/>
      <c r="F23" s="19"/>
      <c r="G23" s="16"/>
      <c r="H23" s="19"/>
      <c r="I23" s="16"/>
      <c r="J23" s="19"/>
      <c r="K23" s="20"/>
      <c r="L23" s="15"/>
      <c r="M23" s="3"/>
      <c r="N23" s="3"/>
      <c r="O23" s="15"/>
      <c r="P23" s="20"/>
      <c r="Q23" s="18"/>
      <c r="R23" s="20"/>
      <c r="S23" s="18"/>
      <c r="T23" s="3"/>
      <c r="U23" s="18"/>
      <c r="V23" s="17"/>
      <c r="W23" s="18"/>
      <c r="X23" s="20"/>
      <c r="Y23" s="18"/>
      <c r="Z23" s="3"/>
      <c r="AA23" s="3"/>
    </row>
    <row r="24" ht="14.25" customHeight="1">
      <c r="A24" s="3"/>
      <c r="B24" s="3"/>
      <c r="C24" s="12" t="s">
        <v>26</v>
      </c>
      <c r="D24" s="19"/>
      <c r="E24" s="16">
        <v>10.0</v>
      </c>
      <c r="F24" s="19"/>
      <c r="G24" s="16">
        <v>12.0</v>
      </c>
      <c r="H24" s="19"/>
      <c r="I24" s="16">
        <v>14.0</v>
      </c>
      <c r="J24" s="19"/>
      <c r="K24" s="20">
        <v>1114.0</v>
      </c>
      <c r="L24" s="19"/>
      <c r="M24" s="3"/>
      <c r="N24" s="3"/>
      <c r="O24" s="19"/>
      <c r="P24" s="20">
        <v>14.0</v>
      </c>
      <c r="Q24" s="3"/>
      <c r="R24" s="20">
        <v>1114.0</v>
      </c>
      <c r="S24" s="3"/>
      <c r="T24" s="3"/>
      <c r="U24" s="3"/>
      <c r="V24" s="16">
        <v>1000.0</v>
      </c>
      <c r="W24" s="3"/>
      <c r="X24" s="20">
        <v>1114.0</v>
      </c>
      <c r="Y24" s="3"/>
      <c r="Z24" s="3"/>
      <c r="AA24" s="3"/>
    </row>
    <row r="25" ht="14.25" customHeight="1">
      <c r="A25" s="3"/>
      <c r="B25" s="3"/>
      <c r="C25" s="12" t="s">
        <v>27</v>
      </c>
      <c r="D25" s="15"/>
      <c r="E25" s="16"/>
      <c r="F25" s="19"/>
      <c r="G25" s="16">
        <v>74732.0</v>
      </c>
      <c r="H25" s="19"/>
      <c r="I25" s="16">
        <v>574730.0</v>
      </c>
      <c r="J25" s="19"/>
      <c r="K25" s="20">
        <v>2680380.0</v>
      </c>
      <c r="L25" s="15"/>
      <c r="M25" s="3"/>
      <c r="N25" s="3"/>
      <c r="O25" s="15"/>
      <c r="P25" s="16">
        <v>574730.0</v>
      </c>
      <c r="Q25" s="18"/>
      <c r="R25" s="20">
        <v>2680380.0</v>
      </c>
      <c r="S25" s="18"/>
      <c r="T25" s="3"/>
      <c r="U25" s="18"/>
      <c r="V25" s="16">
        <v>574744.0</v>
      </c>
      <c r="W25" s="18"/>
      <c r="X25" s="20">
        <v>2680380.0</v>
      </c>
      <c r="Y25" s="18"/>
      <c r="Z25" s="3"/>
      <c r="AA25" s="3"/>
    </row>
    <row r="26" ht="14.25" customHeight="1">
      <c r="A26" s="3"/>
      <c r="B26" s="3"/>
      <c r="C26" s="12" t="s">
        <v>28</v>
      </c>
      <c r="D26" s="19"/>
      <c r="E26" s="16">
        <v>21327.0</v>
      </c>
      <c r="F26" s="19"/>
      <c r="G26" s="16">
        <v>134360.0</v>
      </c>
      <c r="H26" s="19"/>
      <c r="I26" s="16">
        <v>1830786.0</v>
      </c>
      <c r="J26" s="19"/>
      <c r="K26" s="20">
        <v>1621273.0</v>
      </c>
      <c r="L26" s="19"/>
      <c r="M26" s="3"/>
      <c r="N26" s="3"/>
      <c r="O26" s="19"/>
      <c r="P26" s="20">
        <v>2178197.0</v>
      </c>
      <c r="Q26" s="3"/>
      <c r="R26" s="20">
        <v>2883796.0</v>
      </c>
      <c r="S26" s="3"/>
      <c r="T26" s="3"/>
      <c r="U26" s="3"/>
      <c r="V26" s="16">
        <v>2422546.0</v>
      </c>
      <c r="W26" s="3"/>
      <c r="X26" s="20">
        <v>4710225.0</v>
      </c>
      <c r="Y26" s="3"/>
      <c r="Z26" s="3"/>
      <c r="AA26" s="3"/>
    </row>
    <row r="27" ht="14.25" customHeight="1">
      <c r="A27" s="18"/>
      <c r="B27" s="18"/>
      <c r="C27" s="12" t="s">
        <v>29</v>
      </c>
      <c r="D27" s="15"/>
      <c r="E27" s="16" t="s">
        <v>14</v>
      </c>
      <c r="F27" s="19"/>
      <c r="G27" s="16" t="s">
        <v>14</v>
      </c>
      <c r="H27" s="19"/>
      <c r="I27" s="16" t="s">
        <v>14</v>
      </c>
      <c r="J27" s="19"/>
      <c r="K27" s="20">
        <v>574546.0</v>
      </c>
      <c r="L27" s="15"/>
      <c r="M27" s="3"/>
      <c r="N27" s="3"/>
      <c r="O27" s="15"/>
      <c r="P27" s="23" t="s">
        <v>14</v>
      </c>
      <c r="Q27" s="18"/>
      <c r="R27" s="20">
        <v>574546.0</v>
      </c>
      <c r="S27" s="18"/>
      <c r="T27" s="3"/>
      <c r="U27" s="18"/>
      <c r="V27" s="18"/>
      <c r="W27" s="18"/>
      <c r="X27" s="20">
        <v>574546.0</v>
      </c>
      <c r="Y27" s="18"/>
      <c r="Z27" s="18"/>
      <c r="AA27" s="18"/>
    </row>
    <row r="28" ht="14.25" customHeight="1">
      <c r="A28" s="3"/>
      <c r="B28" s="3"/>
      <c r="C28" s="12" t="s">
        <v>30</v>
      </c>
      <c r="D28" s="19"/>
      <c r="E28" s="16" t="s">
        <v>14</v>
      </c>
      <c r="F28" s="19"/>
      <c r="G28" s="16" t="s">
        <v>14</v>
      </c>
      <c r="H28" s="19"/>
      <c r="I28" s="16" t="s">
        <v>14</v>
      </c>
      <c r="J28" s="19"/>
      <c r="K28" s="20">
        <v>-8166.0</v>
      </c>
      <c r="L28" s="19"/>
      <c r="M28" s="3"/>
      <c r="N28" s="3"/>
      <c r="O28" s="19"/>
      <c r="P28" s="23" t="s">
        <v>14</v>
      </c>
      <c r="Q28" s="3"/>
      <c r="R28" s="20">
        <v>95845.0</v>
      </c>
      <c r="S28" s="3"/>
      <c r="T28" s="3"/>
      <c r="U28" s="3"/>
      <c r="V28" s="16">
        <v>-1310.0</v>
      </c>
      <c r="W28" s="3"/>
      <c r="X28" s="20">
        <v>127257.0</v>
      </c>
      <c r="Y28" s="3"/>
      <c r="Z28" s="3"/>
      <c r="AA28" s="3"/>
    </row>
    <row r="29" ht="14.25" customHeight="1">
      <c r="A29" s="3"/>
      <c r="B29" s="3"/>
      <c r="C29" s="30" t="s">
        <v>31</v>
      </c>
      <c r="D29" s="31"/>
      <c r="E29" s="25">
        <f>SUM(E24:E28)</f>
        <v>21337</v>
      </c>
      <c r="F29" s="26"/>
      <c r="G29" s="25">
        <f>SUM(G24:G28)</f>
        <v>209104</v>
      </c>
      <c r="H29" s="26"/>
      <c r="I29" s="25">
        <f>SUM(I24:I28)</f>
        <v>2405530</v>
      </c>
      <c r="J29" s="26"/>
      <c r="K29" s="25">
        <v>4869147.0</v>
      </c>
      <c r="L29" s="31"/>
      <c r="M29" s="3"/>
      <c r="N29" s="3"/>
      <c r="O29" s="31"/>
      <c r="P29" s="25">
        <f>SUM(P24:P28)</f>
        <v>2752941</v>
      </c>
      <c r="Q29" s="3"/>
      <c r="R29" s="25">
        <f>SUM(R24:R28)</f>
        <v>6235681</v>
      </c>
      <c r="S29" s="3"/>
      <c r="T29" s="3"/>
      <c r="U29" s="3"/>
      <c r="V29" s="25">
        <f>SUM(V24:V28)</f>
        <v>2996980</v>
      </c>
      <c r="W29" s="3"/>
      <c r="X29" s="25">
        <f>SUM(X24:X28)</f>
        <v>8093522</v>
      </c>
      <c r="Y29" s="3"/>
      <c r="Z29" s="3"/>
      <c r="AA29" s="3"/>
    </row>
    <row r="30" ht="14.25" customHeight="1">
      <c r="A30" s="3"/>
      <c r="B30" s="3"/>
      <c r="C30" s="27" t="s">
        <v>32</v>
      </c>
      <c r="D30" s="31"/>
      <c r="E30" s="28">
        <f>E29</f>
        <v>21337</v>
      </c>
      <c r="F30" s="26"/>
      <c r="G30" s="28">
        <f>G29</f>
        <v>209104</v>
      </c>
      <c r="H30" s="26"/>
      <c r="I30" s="28">
        <f>I29</f>
        <v>2405530</v>
      </c>
      <c r="J30" s="26"/>
      <c r="K30" s="28">
        <v>4869147.0</v>
      </c>
      <c r="L30" s="31"/>
      <c r="M30" s="3"/>
      <c r="N30" s="3"/>
      <c r="O30" s="31"/>
      <c r="P30" s="28">
        <f>SUM(P29)</f>
        <v>2752941</v>
      </c>
      <c r="Q30" s="3"/>
      <c r="R30" s="28">
        <f>SUM(R29)</f>
        <v>6235681</v>
      </c>
      <c r="S30" s="3"/>
      <c r="T30" s="3"/>
      <c r="U30" s="3"/>
      <c r="V30" s="28">
        <f>SUM(V29)</f>
        <v>2996980</v>
      </c>
      <c r="W30" s="3"/>
      <c r="X30" s="28">
        <f>SUM(X29)</f>
        <v>8093522</v>
      </c>
      <c r="Y30" s="3"/>
      <c r="Z30" s="3"/>
      <c r="AA30" s="3"/>
    </row>
    <row r="31" ht="14.25" customHeight="1">
      <c r="A31" s="3"/>
      <c r="B31" s="3"/>
      <c r="C31" s="12"/>
      <c r="D31" s="19"/>
      <c r="E31" s="16"/>
      <c r="F31" s="19"/>
      <c r="G31" s="16"/>
      <c r="H31" s="19"/>
      <c r="I31" s="16"/>
      <c r="J31" s="19"/>
      <c r="K31" s="20"/>
      <c r="L31" s="19"/>
      <c r="M31" s="3"/>
      <c r="N31" s="3"/>
      <c r="O31" s="19"/>
      <c r="P31" s="20"/>
      <c r="Q31" s="3"/>
      <c r="R31" s="20"/>
      <c r="S31" s="3"/>
      <c r="T31" s="3"/>
      <c r="U31" s="3"/>
      <c r="V31" s="16"/>
      <c r="W31" s="3"/>
      <c r="X31" s="20"/>
      <c r="Y31" s="3"/>
      <c r="Z31" s="3"/>
      <c r="AA31" s="3"/>
    </row>
    <row r="32" ht="14.25" customHeight="1">
      <c r="A32" s="3"/>
      <c r="B32" s="3"/>
      <c r="C32" s="11" t="s">
        <v>33</v>
      </c>
      <c r="D32" s="19"/>
      <c r="E32" s="16"/>
      <c r="F32" s="19"/>
      <c r="G32" s="16"/>
      <c r="H32" s="19"/>
      <c r="I32" s="16"/>
      <c r="J32" s="19"/>
      <c r="K32" s="20"/>
      <c r="L32" s="19"/>
      <c r="M32" s="3"/>
      <c r="N32" s="3"/>
      <c r="O32" s="19"/>
      <c r="P32" s="20"/>
      <c r="Q32" s="3"/>
      <c r="R32" s="20"/>
      <c r="S32" s="3"/>
      <c r="T32" s="3"/>
      <c r="U32" s="3"/>
      <c r="V32" s="16"/>
      <c r="W32" s="3"/>
      <c r="X32" s="20"/>
      <c r="Y32" s="3"/>
      <c r="Z32" s="3"/>
      <c r="AA32" s="3"/>
    </row>
    <row r="33" ht="14.25" customHeight="1">
      <c r="A33" s="3"/>
      <c r="B33" s="3"/>
      <c r="C33" s="14" t="s">
        <v>34</v>
      </c>
      <c r="D33" s="19"/>
      <c r="E33" s="16"/>
      <c r="F33" s="19"/>
      <c r="G33" s="16"/>
      <c r="H33" s="19"/>
      <c r="I33" s="16"/>
      <c r="J33" s="19"/>
      <c r="K33" s="20"/>
      <c r="L33" s="19"/>
      <c r="M33" s="3"/>
      <c r="N33" s="3"/>
      <c r="O33" s="19"/>
      <c r="P33" s="20"/>
      <c r="Q33" s="3"/>
      <c r="R33" s="20"/>
      <c r="S33" s="3"/>
      <c r="T33" s="3"/>
      <c r="U33" s="3"/>
      <c r="V33" s="16"/>
      <c r="W33" s="3"/>
      <c r="X33" s="20"/>
      <c r="Y33" s="3"/>
      <c r="Z33" s="3"/>
      <c r="AA33" s="3"/>
    </row>
    <row r="34" ht="14.25" customHeight="1">
      <c r="A34" s="3"/>
      <c r="B34" s="3"/>
      <c r="C34" s="22" t="s">
        <v>35</v>
      </c>
      <c r="D34" s="3"/>
      <c r="E34" s="32" t="s">
        <v>14</v>
      </c>
      <c r="F34" s="3"/>
      <c r="G34" s="32">
        <v>589472.0</v>
      </c>
      <c r="H34" s="3"/>
      <c r="I34" s="32">
        <v>1471664.0</v>
      </c>
      <c r="J34" s="3"/>
      <c r="K34" s="20">
        <v>4111952.0</v>
      </c>
      <c r="L34" s="3"/>
      <c r="M34" s="3"/>
      <c r="N34" s="3"/>
      <c r="O34" s="3"/>
      <c r="P34" s="20">
        <v>3530841.0</v>
      </c>
      <c r="Q34" s="3"/>
      <c r="R34" s="20">
        <v>4387807.0</v>
      </c>
      <c r="S34" s="3"/>
      <c r="T34" s="3"/>
      <c r="U34" s="3"/>
      <c r="V34" s="32">
        <v>3482987.0</v>
      </c>
      <c r="W34" s="3"/>
      <c r="X34" s="20">
        <v>7842556.0</v>
      </c>
      <c r="Y34" s="3"/>
      <c r="Z34" s="3"/>
      <c r="AA34" s="3"/>
    </row>
    <row r="35" ht="14.25" customHeight="1">
      <c r="A35" s="3"/>
      <c r="B35" s="33"/>
      <c r="C35" s="22" t="s">
        <v>36</v>
      </c>
      <c r="D35" s="12"/>
      <c r="E35" s="32" t="s">
        <v>14</v>
      </c>
      <c r="F35" s="12"/>
      <c r="G35" s="32">
        <v>10022.0</v>
      </c>
      <c r="H35" s="12"/>
      <c r="I35" s="32">
        <v>106454.0</v>
      </c>
      <c r="J35" s="12"/>
      <c r="K35" s="20">
        <v>398162.0</v>
      </c>
      <c r="L35" s="12"/>
      <c r="M35" s="3"/>
      <c r="N35" s="3"/>
      <c r="O35" s="12"/>
      <c r="P35" s="20">
        <v>151796.0</v>
      </c>
      <c r="Q35" s="12"/>
      <c r="R35" s="20">
        <v>985792.0</v>
      </c>
      <c r="S35" s="12"/>
      <c r="T35" s="3"/>
      <c r="U35" s="12"/>
      <c r="V35" s="13">
        <v>158191.0</v>
      </c>
      <c r="W35" s="12"/>
      <c r="X35" s="20">
        <v>946521.0</v>
      </c>
      <c r="Y35" s="12"/>
      <c r="Z35" s="3"/>
      <c r="AA35" s="3"/>
    </row>
    <row r="36" ht="14.25" customHeight="1">
      <c r="A36" s="3"/>
      <c r="B36" s="3"/>
      <c r="C36" s="22" t="s">
        <v>37</v>
      </c>
      <c r="D36" s="3"/>
      <c r="E36" s="32" t="s">
        <v>14</v>
      </c>
      <c r="F36" s="3"/>
      <c r="G36" s="32" t="s">
        <v>14</v>
      </c>
      <c r="H36" s="3"/>
      <c r="I36" s="32" t="s">
        <v>14</v>
      </c>
      <c r="J36" s="3"/>
      <c r="K36" s="20">
        <v>69213.0</v>
      </c>
      <c r="L36" s="3"/>
      <c r="M36" s="3"/>
      <c r="N36" s="3"/>
      <c r="O36" s="3"/>
      <c r="P36" s="23" t="s">
        <v>14</v>
      </c>
      <c r="Q36" s="3"/>
      <c r="R36" s="20">
        <v>80210.0</v>
      </c>
      <c r="S36" s="3"/>
      <c r="T36" s="3"/>
      <c r="U36" s="3"/>
      <c r="V36" s="32" t="s">
        <v>14</v>
      </c>
      <c r="W36" s="3"/>
      <c r="X36" s="20">
        <v>33486.0</v>
      </c>
      <c r="Y36" s="3"/>
      <c r="Z36" s="3"/>
      <c r="AA36" s="3"/>
    </row>
    <row r="37" ht="14.25" customHeight="1">
      <c r="A37" s="3"/>
      <c r="B37" s="3"/>
      <c r="C37" s="12" t="s">
        <v>38</v>
      </c>
      <c r="D37" s="3"/>
      <c r="E37" s="32" t="s">
        <v>14</v>
      </c>
      <c r="F37" s="3"/>
      <c r="G37" s="32" t="s">
        <v>14</v>
      </c>
      <c r="H37" s="3"/>
      <c r="I37" s="32"/>
      <c r="J37" s="3"/>
      <c r="K37" s="20">
        <v>20520.0</v>
      </c>
      <c r="L37" s="3"/>
      <c r="M37" s="3"/>
      <c r="N37" s="3"/>
      <c r="O37" s="3"/>
      <c r="P37" s="23" t="s">
        <v>14</v>
      </c>
      <c r="Q37" s="3"/>
      <c r="R37" s="20">
        <v>159322.0</v>
      </c>
      <c r="S37" s="3"/>
      <c r="T37" s="3"/>
      <c r="U37" s="3"/>
      <c r="V37" s="32" t="s">
        <v>14</v>
      </c>
      <c r="W37" s="3"/>
      <c r="X37" s="20">
        <v>505630.0</v>
      </c>
      <c r="Y37" s="3"/>
      <c r="Z37" s="3"/>
      <c r="AA37" s="3"/>
    </row>
    <row r="38" ht="14.25" customHeight="1">
      <c r="A38" s="3"/>
      <c r="B38" s="3"/>
      <c r="C38" s="24" t="s">
        <v>39</v>
      </c>
      <c r="D38" s="3"/>
      <c r="E38" s="34" t="s">
        <v>14</v>
      </c>
      <c r="F38" s="26"/>
      <c r="G38" s="25">
        <f>SUM(G34:G37)</f>
        <v>599494</v>
      </c>
      <c r="H38" s="26"/>
      <c r="I38" s="25">
        <f>SUM(I34:I37)</f>
        <v>1578118</v>
      </c>
      <c r="J38" s="26"/>
      <c r="K38" s="25">
        <v>4599847.0</v>
      </c>
      <c r="L38" s="3"/>
      <c r="M38" s="3"/>
      <c r="N38" s="3"/>
      <c r="O38" s="3"/>
      <c r="P38" s="25">
        <f>SUM(P34:P37)</f>
        <v>3682637</v>
      </c>
      <c r="Q38" s="3"/>
      <c r="R38" s="25">
        <f>SUM(R34:R37)</f>
        <v>5613131</v>
      </c>
      <c r="S38" s="3"/>
      <c r="T38" s="3"/>
      <c r="U38" s="3"/>
      <c r="V38" s="25">
        <f>SUM(V34:V37)</f>
        <v>3641178</v>
      </c>
      <c r="W38" s="3"/>
      <c r="X38" s="25">
        <f>SUM(X34:X37)</f>
        <v>9328193</v>
      </c>
      <c r="Y38" s="3"/>
      <c r="Z38" s="3"/>
      <c r="AA38" s="3"/>
    </row>
    <row r="39" ht="14.25" customHeight="1">
      <c r="A39" s="3"/>
      <c r="B39" s="3"/>
      <c r="C39" s="12"/>
      <c r="D39" s="3"/>
      <c r="E39" s="32"/>
      <c r="F39" s="3"/>
      <c r="G39" s="32"/>
      <c r="H39" s="3"/>
      <c r="I39" s="32"/>
      <c r="J39" s="3"/>
      <c r="K39" s="20"/>
      <c r="L39" s="3"/>
      <c r="M39" s="3"/>
      <c r="N39" s="3"/>
      <c r="O39" s="3"/>
      <c r="P39" s="20"/>
      <c r="Q39" s="3"/>
      <c r="R39" s="20"/>
      <c r="S39" s="3"/>
      <c r="T39" s="3"/>
      <c r="U39" s="3"/>
      <c r="V39" s="32"/>
      <c r="W39" s="3"/>
      <c r="X39" s="20"/>
      <c r="Y39" s="3"/>
      <c r="Z39" s="3"/>
      <c r="AA39" s="3"/>
    </row>
    <row r="40" ht="14.25" customHeight="1">
      <c r="A40" s="3"/>
      <c r="B40" s="3"/>
      <c r="C40" s="14" t="s">
        <v>40</v>
      </c>
      <c r="D40" s="3"/>
      <c r="E40" s="3"/>
      <c r="F40" s="3"/>
      <c r="G40" s="3"/>
      <c r="H40" s="3"/>
      <c r="I40" s="3"/>
      <c r="J40" s="3"/>
      <c r="K40" s="20"/>
      <c r="L40" s="3"/>
      <c r="M40" s="3"/>
      <c r="N40" s="3"/>
      <c r="O40" s="3"/>
      <c r="P40" s="20"/>
      <c r="Q40" s="3"/>
      <c r="R40" s="20"/>
      <c r="S40" s="3"/>
      <c r="T40" s="3"/>
      <c r="U40" s="3"/>
      <c r="V40" s="3"/>
      <c r="W40" s="3"/>
      <c r="X40" s="20"/>
      <c r="Y40" s="3"/>
      <c r="Z40" s="3"/>
      <c r="AA40" s="3"/>
    </row>
    <row r="41" ht="14.25" customHeight="1">
      <c r="A41" s="3"/>
      <c r="B41" s="3"/>
      <c r="C41" s="12" t="s">
        <v>41</v>
      </c>
      <c r="D41" s="3"/>
      <c r="E41" s="32" t="s">
        <v>14</v>
      </c>
      <c r="F41" s="3"/>
      <c r="G41" s="32">
        <v>446523.0</v>
      </c>
      <c r="H41" s="3"/>
      <c r="I41" s="32">
        <v>1037338.0</v>
      </c>
      <c r="J41" s="3"/>
      <c r="K41" s="20">
        <v>1503541.0</v>
      </c>
      <c r="L41" s="3"/>
      <c r="M41" s="3"/>
      <c r="N41" s="3"/>
      <c r="O41" s="3"/>
      <c r="P41" s="20">
        <v>55836.0</v>
      </c>
      <c r="Q41" s="3"/>
      <c r="R41" s="20">
        <v>1040028.0</v>
      </c>
      <c r="S41" s="3"/>
      <c r="T41" s="3"/>
      <c r="U41" s="3"/>
      <c r="V41" s="32">
        <v>90599.0</v>
      </c>
      <c r="W41" s="3"/>
      <c r="X41" s="20">
        <v>1693624.0</v>
      </c>
      <c r="Y41" s="3"/>
      <c r="Z41" s="3"/>
      <c r="AA41" s="3"/>
    </row>
    <row r="42" ht="14.25" customHeight="1">
      <c r="A42" s="3"/>
      <c r="B42" s="3"/>
      <c r="C42" s="12" t="s">
        <v>42</v>
      </c>
      <c r="D42" s="3"/>
      <c r="E42" s="32">
        <v>830.0</v>
      </c>
      <c r="F42" s="3"/>
      <c r="G42" s="32">
        <v>5358.0</v>
      </c>
      <c r="H42" s="3"/>
      <c r="I42" s="32">
        <v>66258.0</v>
      </c>
      <c r="J42" s="3"/>
      <c r="K42" s="20">
        <v>223831.0</v>
      </c>
      <c r="L42" s="3"/>
      <c r="M42" s="3"/>
      <c r="N42" s="3"/>
      <c r="O42" s="3"/>
      <c r="P42" s="20">
        <v>93341.0</v>
      </c>
      <c r="Q42" s="3"/>
      <c r="R42" s="20">
        <v>236208.0</v>
      </c>
      <c r="S42" s="3"/>
      <c r="T42" s="3"/>
      <c r="U42" s="3"/>
      <c r="V42" s="32">
        <v>89151.0</v>
      </c>
      <c r="W42" s="3"/>
      <c r="X42" s="20">
        <v>215275.0</v>
      </c>
      <c r="Y42" s="3"/>
      <c r="Z42" s="3"/>
      <c r="AA42" s="3"/>
    </row>
    <row r="43" ht="14.25" customHeight="1">
      <c r="A43" s="3"/>
      <c r="B43" s="3"/>
      <c r="C43" s="12" t="s">
        <v>43</v>
      </c>
      <c r="D43" s="35"/>
      <c r="E43" s="32">
        <v>157906.0</v>
      </c>
      <c r="F43" s="35"/>
      <c r="G43" s="32">
        <v>65171.0</v>
      </c>
      <c r="H43" s="35"/>
      <c r="I43" s="35">
        <v>60011.0</v>
      </c>
      <c r="J43" s="35"/>
      <c r="K43" s="20">
        <v>251909.0</v>
      </c>
      <c r="L43" s="35"/>
      <c r="M43" s="3"/>
      <c r="N43" s="3"/>
      <c r="O43" s="35"/>
      <c r="P43" s="20">
        <v>222620.0</v>
      </c>
      <c r="Q43" s="35"/>
      <c r="R43" s="20">
        <v>448077.0</v>
      </c>
      <c r="S43" s="35"/>
      <c r="T43" s="3"/>
      <c r="U43" s="35"/>
      <c r="V43" s="32">
        <v>197117.0</v>
      </c>
      <c r="W43" s="35"/>
      <c r="X43" s="20">
        <f>531822</f>
        <v>531822</v>
      </c>
      <c r="Y43" s="35"/>
      <c r="Z43" s="3"/>
      <c r="AA43" s="3"/>
    </row>
    <row r="44" ht="14.25" customHeight="1">
      <c r="A44" s="3"/>
      <c r="B44" s="3"/>
      <c r="C44" s="24" t="s">
        <v>44</v>
      </c>
      <c r="D44" s="35"/>
      <c r="E44" s="25">
        <f>SUM(E41:E43)</f>
        <v>158736</v>
      </c>
      <c r="F44" s="26"/>
      <c r="G44" s="25">
        <f>SUM(G41:G43)</f>
        <v>517052</v>
      </c>
      <c r="H44" s="26"/>
      <c r="I44" s="25">
        <f>SUM(I41:I43)</f>
        <v>1163607</v>
      </c>
      <c r="J44" s="26"/>
      <c r="K44" s="25">
        <v>1979281.0</v>
      </c>
      <c r="L44" s="35"/>
      <c r="M44" s="3"/>
      <c r="N44" s="3"/>
      <c r="O44" s="35"/>
      <c r="P44" s="25">
        <f>SUM(P41:P43)</f>
        <v>371797</v>
      </c>
      <c r="Q44" s="35"/>
      <c r="R44" s="25">
        <f>SUM(R41:R43)</f>
        <v>1724313</v>
      </c>
      <c r="S44" s="35"/>
      <c r="T44" s="3"/>
      <c r="U44" s="35"/>
      <c r="V44" s="25">
        <f>SUM(V41:V43)</f>
        <v>376867</v>
      </c>
      <c r="W44" s="35"/>
      <c r="X44" s="25">
        <f>SUM(X41:X43)</f>
        <v>2440721</v>
      </c>
      <c r="Y44" s="35"/>
      <c r="Z44" s="3"/>
      <c r="AA44" s="3"/>
    </row>
    <row r="45" ht="14.25" customHeight="1">
      <c r="A45" s="3"/>
      <c r="B45" s="3"/>
      <c r="C45" s="36" t="s">
        <v>45</v>
      </c>
      <c r="D45" s="12"/>
      <c r="E45" s="28">
        <f>E44</f>
        <v>158736</v>
      </c>
      <c r="F45" s="26"/>
      <c r="G45" s="28">
        <f>G38+G44</f>
        <v>1116546</v>
      </c>
      <c r="H45" s="26"/>
      <c r="I45" s="28">
        <f>I38+I44</f>
        <v>2741725</v>
      </c>
      <c r="J45" s="26"/>
      <c r="K45" s="28">
        <v>6579128.0</v>
      </c>
      <c r="L45" s="12"/>
      <c r="M45" s="3"/>
      <c r="N45" s="3"/>
      <c r="O45" s="12"/>
      <c r="P45" s="28">
        <f>SUM(P38,P44)</f>
        <v>4054434</v>
      </c>
      <c r="Q45" s="3"/>
      <c r="R45" s="28">
        <f>SUM(R38,R44)</f>
        <v>7337444</v>
      </c>
      <c r="S45" s="3"/>
      <c r="T45" s="3"/>
      <c r="U45" s="3"/>
      <c r="V45" s="28">
        <f>SUM(V38,V44)</f>
        <v>4018045</v>
      </c>
      <c r="W45" s="3"/>
      <c r="X45" s="28">
        <f>SUM(X38,X44)</f>
        <v>11768914</v>
      </c>
      <c r="Y45" s="3"/>
      <c r="Z45" s="3"/>
      <c r="AA45" s="3"/>
    </row>
    <row r="46" ht="14.25" customHeight="1">
      <c r="A46" s="3"/>
      <c r="B46" s="3"/>
      <c r="C46" s="27" t="s">
        <v>46</v>
      </c>
      <c r="D46" s="3"/>
      <c r="E46" s="28">
        <f>E30+E45</f>
        <v>180073</v>
      </c>
      <c r="F46" s="26"/>
      <c r="G46" s="28">
        <f>G30+G45</f>
        <v>1325650</v>
      </c>
      <c r="H46" s="26"/>
      <c r="I46" s="28">
        <f>I30+I45</f>
        <v>5147255</v>
      </c>
      <c r="J46" s="26"/>
      <c r="K46" s="37">
        <v>1.1448275E7</v>
      </c>
      <c r="L46" s="3"/>
      <c r="M46" s="3"/>
      <c r="N46" s="3"/>
      <c r="O46" s="3"/>
      <c r="P46" s="37">
        <f>SUM(P30,P45)</f>
        <v>6807375</v>
      </c>
      <c r="Q46" s="3"/>
      <c r="R46" s="37">
        <f>SUM(R30,R45)</f>
        <v>13573125</v>
      </c>
      <c r="S46" s="3"/>
      <c r="T46" s="3"/>
      <c r="U46" s="3"/>
      <c r="V46" s="37">
        <f>SUM(V30,V45)</f>
        <v>7015025</v>
      </c>
      <c r="W46" s="3"/>
      <c r="X46" s="37">
        <f>SUM(X30,X45)</f>
        <v>19862436</v>
      </c>
      <c r="Y46" s="3"/>
      <c r="Z46" s="3"/>
      <c r="AA46" s="3"/>
    </row>
    <row r="47" ht="14.25" customHeight="1">
      <c r="A47" s="3"/>
      <c r="B47" s="3"/>
      <c r="C47" s="3"/>
      <c r="D47" s="3"/>
      <c r="E47" s="38"/>
      <c r="F47" s="3"/>
      <c r="G47" s="38"/>
      <c r="H47" s="3"/>
      <c r="I47" s="38"/>
      <c r="J47" s="3"/>
      <c r="K47" s="38"/>
      <c r="L47" s="3"/>
      <c r="M47" s="3"/>
      <c r="N47" s="3"/>
      <c r="O47" s="3"/>
      <c r="P47" s="38"/>
      <c r="Q47" s="3"/>
      <c r="R47" s="38"/>
      <c r="S47" s="3"/>
      <c r="T47" s="3"/>
      <c r="U47" s="3"/>
      <c r="V47" s="38"/>
      <c r="W47" s="3"/>
      <c r="X47" s="3"/>
      <c r="Y47" s="3"/>
      <c r="Z47" s="3"/>
      <c r="AA47" s="3"/>
    </row>
    <row r="48" ht="14.25" customHeight="1">
      <c r="A48" s="3"/>
      <c r="B48" s="3"/>
      <c r="C48" s="3"/>
      <c r="D48" s="3"/>
      <c r="E48" s="38"/>
      <c r="F48" s="3"/>
      <c r="G48" s="38"/>
      <c r="H48" s="3"/>
      <c r="I48" s="38"/>
      <c r="J48" s="3"/>
      <c r="K48" s="38"/>
      <c r="L48" s="3"/>
      <c r="M48" s="3"/>
      <c r="N48" s="3"/>
      <c r="O48" s="3"/>
      <c r="P48" s="38"/>
      <c r="Q48" s="3"/>
      <c r="R48" s="38"/>
      <c r="S48" s="3"/>
      <c r="T48" s="3"/>
      <c r="U48" s="3"/>
      <c r="V48" s="38"/>
      <c r="W48" s="3"/>
      <c r="X48" s="3"/>
      <c r="Y48" s="3"/>
      <c r="Z48" s="3"/>
      <c r="AA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4.25" customHeight="1">
      <c r="A55" s="3"/>
      <c r="B55" s="3"/>
      <c r="C55" s="3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conditionalFormatting sqref="M9:M20 M22:M27">
    <cfRule type="containsText" dxfId="0" priority="1" operator="containsText" text="ok">
      <formula>NOT(ISERROR(SEARCH(("ok"),(M9))))</formula>
    </cfRule>
  </conditionalFormatting>
  <conditionalFormatting sqref="T9:T20 T22:T27">
    <cfRule type="containsText" dxfId="0" priority="2" operator="containsText" text="ok">
      <formula>NOT(ISERROR(SEARCH(("ok"),(T9))))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1.57"/>
    <col customWidth="1" min="2" max="2" width="4.0"/>
    <col customWidth="1" min="3" max="3" width="53.57"/>
    <col customWidth="1" min="4" max="4" width="1.43"/>
    <col customWidth="1" min="5" max="5" width="13.57"/>
    <col customWidth="1" min="6" max="6" width="1.43"/>
    <col customWidth="1" min="7" max="7" width="13.57"/>
    <col customWidth="1" min="8" max="8" width="1.43"/>
    <col customWidth="1" min="9" max="9" width="13.57"/>
    <col customWidth="1" min="10" max="10" width="1.43"/>
    <col customWidth="1" min="11" max="11" width="13.57"/>
    <col customWidth="1" min="12" max="12" width="1.43"/>
    <col customWidth="1" min="13" max="14" width="6.0"/>
    <col customWidth="1" min="15" max="15" width="1.43"/>
    <col customWidth="1" min="16" max="16" width="13.57"/>
    <col customWidth="1" min="17" max="17" width="1.43"/>
    <col customWidth="1" min="18" max="18" width="13.57"/>
    <col customWidth="1" min="19" max="19" width="1.43"/>
    <col customWidth="1" min="20" max="20" width="13.57"/>
    <col customWidth="1" min="21" max="21" width="1.43"/>
    <col customWidth="1" min="22" max="22" width="6.0"/>
    <col customWidth="1" min="23" max="23" width="1.43"/>
    <col customWidth="1" min="24" max="24" width="13.57"/>
    <col customWidth="1" min="25" max="25" width="1.43"/>
    <col customWidth="1" min="26" max="26" width="13.57"/>
    <col customWidth="1" min="27" max="27" width="1.43"/>
    <col customWidth="1" min="28" max="28" width="13.57"/>
    <col customWidth="1" min="29" max="29" width="1.43"/>
  </cols>
  <sheetData>
    <row r="1" ht="14.25" customHeight="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4.25" customHeight="1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4.2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25" customHeight="1">
      <c r="A4" s="6"/>
      <c r="B4" s="6"/>
      <c r="C4" s="39" t="s">
        <v>47</v>
      </c>
      <c r="D4" s="6" t="s">
        <v>7</v>
      </c>
      <c r="E4" s="8">
        <v>2019.0</v>
      </c>
      <c r="F4" s="9"/>
      <c r="G4" s="8">
        <v>2020.0</v>
      </c>
      <c r="H4" s="9"/>
      <c r="I4" s="8">
        <v>2021.0</v>
      </c>
      <c r="J4" s="9"/>
      <c r="K4" s="8">
        <v>2022.0</v>
      </c>
      <c r="L4" s="9"/>
      <c r="M4" s="6"/>
      <c r="N4" s="6"/>
      <c r="O4" s="9"/>
      <c r="P4" s="10">
        <v>44377.0</v>
      </c>
      <c r="Q4" s="9"/>
      <c r="R4" s="10">
        <v>44742.0</v>
      </c>
      <c r="S4" s="9"/>
      <c r="T4" s="10">
        <v>45107.0</v>
      </c>
      <c r="U4" s="9"/>
      <c r="V4" s="6"/>
      <c r="W4" s="9"/>
      <c r="X4" s="10">
        <v>44469.0</v>
      </c>
      <c r="Y4" s="9" t="s">
        <v>7</v>
      </c>
      <c r="Z4" s="10">
        <v>44834.0</v>
      </c>
      <c r="AA4" s="9" t="s">
        <v>7</v>
      </c>
      <c r="AB4" s="10">
        <v>45199.0</v>
      </c>
      <c r="AC4" s="9"/>
    </row>
    <row r="5" ht="14.25" customHeight="1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6"/>
      <c r="N5" s="6"/>
      <c r="O5" s="9"/>
      <c r="P5" s="9" t="s">
        <v>8</v>
      </c>
      <c r="Q5" s="9"/>
      <c r="R5" s="9" t="s">
        <v>8</v>
      </c>
      <c r="S5" s="9"/>
      <c r="T5" s="9" t="s">
        <v>8</v>
      </c>
      <c r="U5" s="9"/>
      <c r="V5" s="6"/>
      <c r="W5" s="9"/>
      <c r="X5" s="9" t="s">
        <v>8</v>
      </c>
      <c r="Y5" s="9" t="s">
        <v>7</v>
      </c>
      <c r="Z5" s="9" t="s">
        <v>8</v>
      </c>
      <c r="AA5" s="9" t="s">
        <v>7</v>
      </c>
      <c r="AB5" s="9" t="s">
        <v>8</v>
      </c>
      <c r="AC5" s="9"/>
    </row>
    <row r="6" ht="14.25" customHeight="1">
      <c r="A6" s="3"/>
      <c r="B6" s="3"/>
      <c r="C6" s="40" t="s">
        <v>48</v>
      </c>
      <c r="D6" s="12"/>
      <c r="E6" s="20">
        <v>68777.0</v>
      </c>
      <c r="F6" s="20"/>
      <c r="G6" s="20">
        <v>855477.0</v>
      </c>
      <c r="H6" s="20"/>
      <c r="I6" s="20">
        <v>4128345.0</v>
      </c>
      <c r="J6" s="20"/>
      <c r="K6" s="20">
        <v>6960851.0</v>
      </c>
      <c r="L6" s="20"/>
      <c r="M6" s="41"/>
      <c r="N6" s="41"/>
      <c r="O6" s="20"/>
      <c r="P6" s="20">
        <v>1965594.0</v>
      </c>
      <c r="Q6" s="20"/>
      <c r="R6" s="20">
        <v>3196660.0</v>
      </c>
      <c r="S6" s="41"/>
      <c r="T6" s="20">
        <v>4436504.0</v>
      </c>
      <c r="U6" s="41"/>
      <c r="V6" s="41"/>
      <c r="W6" s="41"/>
      <c r="X6" s="20">
        <v>3702247.0</v>
      </c>
      <c r="Y6" s="41"/>
      <c r="Z6" s="20">
        <v>6294567.0</v>
      </c>
      <c r="AA6" s="41"/>
      <c r="AB6" s="20">
        <v>9479912.0</v>
      </c>
      <c r="AC6" s="4"/>
    </row>
    <row r="7" ht="14.25" customHeight="1">
      <c r="A7" s="3"/>
      <c r="B7" s="3"/>
      <c r="C7" s="40" t="s">
        <v>49</v>
      </c>
      <c r="D7" s="15"/>
      <c r="E7" s="23">
        <v>-38752.0</v>
      </c>
      <c r="F7" s="26"/>
      <c r="G7" s="23">
        <v>-447459.0</v>
      </c>
      <c r="H7" s="26"/>
      <c r="I7" s="23">
        <v>-1881773.0</v>
      </c>
      <c r="J7" s="26"/>
      <c r="K7" s="23">
        <v>-4720618.0</v>
      </c>
      <c r="L7" s="26"/>
      <c r="M7" s="41"/>
      <c r="N7" s="41"/>
      <c r="O7" s="26"/>
      <c r="P7" s="23">
        <v>-681297.0</v>
      </c>
      <c r="Q7" s="26"/>
      <c r="R7" s="23">
        <v>-2089484.0</v>
      </c>
      <c r="S7" s="41"/>
      <c r="T7" s="23">
        <v>-2758595.0</v>
      </c>
      <c r="U7" s="42"/>
      <c r="V7" s="41"/>
      <c r="W7" s="42"/>
      <c r="X7" s="20">
        <v>-1504830.0</v>
      </c>
      <c r="Y7" s="42"/>
      <c r="Z7" s="20">
        <v>-3620078.0</v>
      </c>
      <c r="AA7" s="42"/>
      <c r="AB7" s="20">
        <v>-5218113.0</v>
      </c>
      <c r="AC7" s="18"/>
    </row>
    <row r="8" ht="14.25" customHeight="1">
      <c r="A8" s="3"/>
      <c r="B8" s="3"/>
      <c r="C8" s="43" t="s">
        <v>50</v>
      </c>
      <c r="D8" s="19"/>
      <c r="E8" s="34">
        <f>SUM(E6:E7)</f>
        <v>30025</v>
      </c>
      <c r="F8" s="34"/>
      <c r="G8" s="34">
        <f>SUM(G6:G7)</f>
        <v>408018</v>
      </c>
      <c r="H8" s="34"/>
      <c r="I8" s="34">
        <f>SUM(I6:I7)</f>
        <v>2246572</v>
      </c>
      <c r="J8" s="34"/>
      <c r="K8" s="34">
        <f>SUM(K6:K7)</f>
        <v>2240233</v>
      </c>
      <c r="L8" s="34"/>
      <c r="M8" s="34"/>
      <c r="N8" s="34"/>
      <c r="O8" s="34"/>
      <c r="P8" s="34">
        <f>SUM(P6:P7)</f>
        <v>1284297</v>
      </c>
      <c r="Q8" s="34"/>
      <c r="R8" s="34">
        <f>SUM(R6:R7)</f>
        <v>1107176</v>
      </c>
      <c r="S8" s="34"/>
      <c r="T8" s="34">
        <f>SUM(T6:T7)</f>
        <v>1677909</v>
      </c>
      <c r="U8" s="34"/>
      <c r="V8" s="34"/>
      <c r="W8" s="34"/>
      <c r="X8" s="34">
        <f>SUM(X6:X7)</f>
        <v>2197417</v>
      </c>
      <c r="Y8" s="34"/>
      <c r="Z8" s="34">
        <f>SUM(Z6:Z7)</f>
        <v>2674489</v>
      </c>
      <c r="AA8" s="34"/>
      <c r="AB8" s="25">
        <f>SUM(AB6:AB7)</f>
        <v>4261799</v>
      </c>
      <c r="AC8" s="3"/>
    </row>
    <row r="9" ht="14.25" customHeight="1">
      <c r="A9" s="3"/>
      <c r="B9" s="3"/>
      <c r="C9" s="40"/>
      <c r="D9" s="19"/>
      <c r="E9" s="23"/>
      <c r="F9" s="20"/>
      <c r="G9" s="23"/>
      <c r="H9" s="20"/>
      <c r="I9" s="23"/>
      <c r="J9" s="20"/>
      <c r="K9" s="23"/>
      <c r="L9" s="20"/>
      <c r="M9" s="41"/>
      <c r="N9" s="41"/>
      <c r="O9" s="20"/>
      <c r="P9" s="23"/>
      <c r="Q9" s="20"/>
      <c r="R9" s="23"/>
      <c r="S9" s="41"/>
      <c r="T9" s="23"/>
      <c r="U9" s="41"/>
      <c r="V9" s="41"/>
      <c r="W9" s="41"/>
      <c r="X9" s="20"/>
      <c r="Y9" s="41"/>
      <c r="Z9" s="20"/>
      <c r="AA9" s="41"/>
      <c r="AB9" s="20"/>
      <c r="AC9" s="3"/>
    </row>
    <row r="10" ht="14.25" customHeight="1">
      <c r="A10" s="3"/>
      <c r="B10" s="3"/>
      <c r="C10" s="40" t="s">
        <v>51</v>
      </c>
      <c r="D10" s="19"/>
      <c r="E10" s="23">
        <v>-3970.0</v>
      </c>
      <c r="F10" s="20"/>
      <c r="G10" s="23">
        <v>-61982.0</v>
      </c>
      <c r="H10" s="20"/>
      <c r="I10" s="23">
        <v>-286699.0</v>
      </c>
      <c r="J10" s="20"/>
      <c r="K10" s="23">
        <v>-860351.0</v>
      </c>
      <c r="L10" s="20"/>
      <c r="M10" s="41"/>
      <c r="N10" s="41"/>
      <c r="O10" s="20"/>
      <c r="P10" s="23">
        <v>-100534.0</v>
      </c>
      <c r="Q10" s="20"/>
      <c r="R10" s="23">
        <v>-205306.0</v>
      </c>
      <c r="S10" s="41"/>
      <c r="T10" s="23">
        <v>-389611.0</v>
      </c>
      <c r="U10" s="41"/>
      <c r="V10" s="41"/>
      <c r="W10" s="41"/>
      <c r="X10" s="20">
        <v>-223458.0</v>
      </c>
      <c r="Y10" s="41"/>
      <c r="Z10" s="20">
        <v>-409510.0</v>
      </c>
      <c r="AA10" s="41"/>
      <c r="AB10" s="20">
        <v>-866339.0</v>
      </c>
      <c r="AC10" s="3"/>
    </row>
    <row r="11" ht="14.25" customHeight="1">
      <c r="A11" s="3"/>
      <c r="B11" s="3"/>
      <c r="C11" s="40" t="s">
        <v>52</v>
      </c>
      <c r="D11" s="19"/>
      <c r="E11" s="23">
        <v>22.0</v>
      </c>
      <c r="F11" s="20"/>
      <c r="G11" s="23">
        <v>1658.0</v>
      </c>
      <c r="H11" s="20"/>
      <c r="I11" s="23">
        <v>49512.0</v>
      </c>
      <c r="J11" s="20"/>
      <c r="K11" s="23">
        <v>58803.0</v>
      </c>
      <c r="L11" s="20"/>
      <c r="M11" s="41"/>
      <c r="N11" s="41"/>
      <c r="O11" s="20"/>
      <c r="P11" s="23">
        <v>2357.0</v>
      </c>
      <c r="Q11" s="20"/>
      <c r="R11" s="23">
        <v>12107.0</v>
      </c>
      <c r="S11" s="41"/>
      <c r="T11" s="23">
        <v>42621.0</v>
      </c>
      <c r="U11" s="41"/>
      <c r="V11" s="41"/>
      <c r="W11" s="41"/>
      <c r="X11" s="20">
        <v>2938.0</v>
      </c>
      <c r="Y11" s="41"/>
      <c r="Z11" s="20">
        <v>32526.0</v>
      </c>
      <c r="AA11" s="41"/>
      <c r="AB11" s="20">
        <f>71429+23</f>
        <v>71452</v>
      </c>
      <c r="AC11" s="3"/>
    </row>
    <row r="12" ht="14.25" customHeight="1">
      <c r="A12" s="3"/>
      <c r="B12" s="3"/>
      <c r="C12" s="40" t="s">
        <v>53</v>
      </c>
      <c r="D12" s="19"/>
      <c r="E12" s="23" t="s">
        <v>14</v>
      </c>
      <c r="F12" s="20"/>
      <c r="G12" s="23">
        <v>-118494.0</v>
      </c>
      <c r="H12" s="20"/>
      <c r="I12" s="23">
        <v>-74936.0</v>
      </c>
      <c r="J12" s="20"/>
      <c r="K12" s="23">
        <v>-31543.0</v>
      </c>
      <c r="L12" s="20"/>
      <c r="M12" s="41"/>
      <c r="N12" s="41"/>
      <c r="O12" s="20"/>
      <c r="P12" s="23">
        <v>-55791.0</v>
      </c>
      <c r="Q12" s="20"/>
      <c r="R12" s="23">
        <v>-4106.0</v>
      </c>
      <c r="S12" s="41"/>
      <c r="T12" s="23">
        <v>-46449.0</v>
      </c>
      <c r="U12" s="41"/>
      <c r="V12" s="41"/>
      <c r="W12" s="41"/>
      <c r="X12" s="20">
        <v>-59723.0</v>
      </c>
      <c r="Y12" s="41"/>
      <c r="Z12" s="20">
        <v>-10713.0</v>
      </c>
      <c r="AA12" s="41"/>
      <c r="AB12" s="20">
        <v>-43831.0</v>
      </c>
      <c r="AC12" s="3"/>
    </row>
    <row r="13" ht="14.25" customHeight="1">
      <c r="A13" s="3"/>
      <c r="B13" s="3"/>
      <c r="C13" s="43" t="s">
        <v>54</v>
      </c>
      <c r="D13" s="15"/>
      <c r="E13" s="34">
        <f>SUM(E8:E12)</f>
        <v>26077</v>
      </c>
      <c r="F13" s="34"/>
      <c r="G13" s="34">
        <f>SUM(G8:G12)</f>
        <v>229200</v>
      </c>
      <c r="H13" s="34"/>
      <c r="I13" s="34">
        <f>SUM(I8:I12)</f>
        <v>1934449</v>
      </c>
      <c r="J13" s="34"/>
      <c r="K13" s="34">
        <f>SUM(K8:K12)</f>
        <v>1407142</v>
      </c>
      <c r="L13" s="34"/>
      <c r="M13" s="34"/>
      <c r="N13" s="34"/>
      <c r="O13" s="34"/>
      <c r="P13" s="34">
        <f>SUM(P8:P12)</f>
        <v>1130329</v>
      </c>
      <c r="Q13" s="34"/>
      <c r="R13" s="34">
        <f>SUM(R8:R12)</f>
        <v>909871</v>
      </c>
      <c r="S13" s="34"/>
      <c r="T13" s="34">
        <f>SUM(T8:T12)</f>
        <v>1284470</v>
      </c>
      <c r="U13" s="34"/>
      <c r="V13" s="34"/>
      <c r="W13" s="34"/>
      <c r="X13" s="34">
        <f>SUM(X8:X12)</f>
        <v>1917174</v>
      </c>
      <c r="Y13" s="34"/>
      <c r="Z13" s="34">
        <f>SUM(Z8:Z12)</f>
        <v>2286792</v>
      </c>
      <c r="AA13" s="34"/>
      <c r="AB13" s="25">
        <f>SUM(AB8:AB12)</f>
        <v>3423081</v>
      </c>
      <c r="AC13" s="18"/>
    </row>
    <row r="14" ht="14.25" customHeight="1">
      <c r="A14" s="3"/>
      <c r="B14" s="3"/>
      <c r="C14" s="40"/>
      <c r="D14" s="19"/>
      <c r="E14" s="23"/>
      <c r="F14" s="20"/>
      <c r="G14" s="23"/>
      <c r="H14" s="20"/>
      <c r="I14" s="23"/>
      <c r="J14" s="20"/>
      <c r="K14" s="23"/>
      <c r="L14" s="20"/>
      <c r="M14" s="41"/>
      <c r="N14" s="41"/>
      <c r="O14" s="20"/>
      <c r="P14" s="23"/>
      <c r="Q14" s="20"/>
      <c r="R14" s="23"/>
      <c r="S14" s="41"/>
      <c r="T14" s="23"/>
      <c r="U14" s="41"/>
      <c r="V14" s="41"/>
      <c r="W14" s="41"/>
      <c r="X14" s="20"/>
      <c r="Y14" s="41"/>
      <c r="Z14" s="20"/>
      <c r="AA14" s="41"/>
      <c r="AB14" s="20"/>
      <c r="AC14" s="3"/>
    </row>
    <row r="15" ht="14.25" customHeight="1">
      <c r="A15" s="3"/>
      <c r="B15" s="3"/>
      <c r="C15" s="40" t="s">
        <v>55</v>
      </c>
      <c r="D15" s="19"/>
      <c r="E15" s="23" t="s">
        <v>14</v>
      </c>
      <c r="F15" s="20"/>
      <c r="G15" s="23">
        <v>8040.0</v>
      </c>
      <c r="H15" s="20"/>
      <c r="I15" s="23">
        <v>30467.0</v>
      </c>
      <c r="J15" s="20"/>
      <c r="K15" s="23">
        <v>89277.0</v>
      </c>
      <c r="L15" s="20"/>
      <c r="M15" s="41"/>
      <c r="N15" s="41"/>
      <c r="O15" s="20"/>
      <c r="P15" s="23">
        <v>5272.0</v>
      </c>
      <c r="Q15" s="20"/>
      <c r="R15" s="23">
        <v>23172.0</v>
      </c>
      <c r="S15" s="41"/>
      <c r="T15" s="23">
        <v>579885.0</v>
      </c>
      <c r="U15" s="41"/>
      <c r="V15" s="41"/>
      <c r="W15" s="41"/>
      <c r="X15" s="20">
        <v>18162.0</v>
      </c>
      <c r="Y15" s="41"/>
      <c r="Z15" s="20">
        <v>41843.0</v>
      </c>
      <c r="AA15" s="41"/>
      <c r="AB15" s="20">
        <f>1016690-23</f>
        <v>1016667</v>
      </c>
      <c r="AC15" s="3"/>
    </row>
    <row r="16" ht="14.25" customHeight="1">
      <c r="A16" s="3"/>
      <c r="B16" s="3"/>
      <c r="C16" s="40" t="s">
        <v>56</v>
      </c>
      <c r="D16" s="19"/>
      <c r="E16" s="23">
        <v>-647.0</v>
      </c>
      <c r="F16" s="20"/>
      <c r="G16" s="23">
        <v>-13707.0</v>
      </c>
      <c r="H16" s="20"/>
      <c r="I16" s="23">
        <v>-168490.0</v>
      </c>
      <c r="J16" s="20"/>
      <c r="K16" s="23">
        <v>-676676.0</v>
      </c>
      <c r="L16" s="20"/>
      <c r="M16" s="41"/>
      <c r="N16" s="41"/>
      <c r="O16" s="20"/>
      <c r="P16" s="23">
        <v>-78690.0</v>
      </c>
      <c r="Q16" s="20"/>
      <c r="R16" s="23">
        <v>-548147.0</v>
      </c>
      <c r="S16" s="41"/>
      <c r="T16" s="23">
        <v>-487985.0</v>
      </c>
      <c r="U16" s="41"/>
      <c r="V16" s="41"/>
      <c r="W16" s="41"/>
      <c r="X16" s="20">
        <v>-128918.0</v>
      </c>
      <c r="Y16" s="41"/>
      <c r="Z16" s="20">
        <v>-697112.0</v>
      </c>
      <c r="AA16" s="41"/>
      <c r="AB16" s="20">
        <v>-1027124.0</v>
      </c>
      <c r="AC16" s="3"/>
    </row>
    <row r="17" ht="14.25" customHeight="1">
      <c r="A17" s="3"/>
      <c r="B17" s="3"/>
      <c r="C17" s="43" t="s">
        <v>57</v>
      </c>
      <c r="D17" s="19"/>
      <c r="E17" s="34">
        <f>SUM(E13:E16)</f>
        <v>25430</v>
      </c>
      <c r="F17" s="25"/>
      <c r="G17" s="34">
        <f>SUM(G13:G16)</f>
        <v>223533</v>
      </c>
      <c r="H17" s="25"/>
      <c r="I17" s="34">
        <f>SUM(I13:I16)</f>
        <v>1796426</v>
      </c>
      <c r="J17" s="25"/>
      <c r="K17" s="34">
        <f>SUM(K13:K16)</f>
        <v>819743</v>
      </c>
      <c r="L17" s="25"/>
      <c r="M17" s="25"/>
      <c r="N17" s="25"/>
      <c r="O17" s="25"/>
      <c r="P17" s="34">
        <f>SUM(P13:P16)</f>
        <v>1056911</v>
      </c>
      <c r="Q17" s="25"/>
      <c r="R17" s="34">
        <f>SUM(R13:R16)</f>
        <v>384896</v>
      </c>
      <c r="S17" s="25"/>
      <c r="T17" s="34">
        <f>SUM(T13:T16)</f>
        <v>1376370</v>
      </c>
      <c r="U17" s="25"/>
      <c r="V17" s="25"/>
      <c r="W17" s="25"/>
      <c r="X17" s="34">
        <f>SUM(X13:X16)</f>
        <v>1806418</v>
      </c>
      <c r="Y17" s="25"/>
      <c r="Z17" s="34">
        <f>SUM(Z13:Z16)</f>
        <v>1631523</v>
      </c>
      <c r="AA17" s="25"/>
      <c r="AB17" s="25">
        <f>SUM(AB13:AB16)</f>
        <v>3412624</v>
      </c>
      <c r="AC17" s="3"/>
    </row>
    <row r="18" ht="14.25" customHeight="1">
      <c r="A18" s="3"/>
      <c r="B18" s="3"/>
      <c r="C18" s="40"/>
      <c r="D18" s="19"/>
      <c r="E18" s="23"/>
      <c r="F18" s="20"/>
      <c r="G18" s="23"/>
      <c r="H18" s="20"/>
      <c r="I18" s="23"/>
      <c r="J18" s="20"/>
      <c r="K18" s="23"/>
      <c r="L18" s="20"/>
      <c r="M18" s="41"/>
      <c r="N18" s="41"/>
      <c r="O18" s="20"/>
      <c r="P18" s="23"/>
      <c r="Q18" s="20"/>
      <c r="R18" s="23"/>
      <c r="S18" s="41"/>
      <c r="T18" s="23"/>
      <c r="U18" s="41"/>
      <c r="V18" s="41"/>
      <c r="W18" s="41"/>
      <c r="X18" s="20"/>
      <c r="Y18" s="41"/>
      <c r="Z18" s="20"/>
      <c r="AA18" s="41"/>
      <c r="AB18" s="41"/>
      <c r="AC18" s="3"/>
    </row>
    <row r="19" ht="14.25" customHeight="1">
      <c r="A19" s="3"/>
      <c r="B19" s="3"/>
      <c r="C19" s="40" t="s">
        <v>58</v>
      </c>
      <c r="D19" s="19"/>
      <c r="E19" s="23">
        <v>-3834.0</v>
      </c>
      <c r="F19" s="20"/>
      <c r="G19" s="23" t="s">
        <v>14</v>
      </c>
      <c r="H19" s="20"/>
      <c r="I19" s="23" t="s">
        <v>14</v>
      </c>
      <c r="J19" s="20"/>
      <c r="K19" s="23">
        <v>-4475.0</v>
      </c>
      <c r="L19" s="20"/>
      <c r="M19" s="41"/>
      <c r="N19" s="41"/>
      <c r="O19" s="20"/>
      <c r="P19" s="23" t="s">
        <v>14</v>
      </c>
      <c r="Q19" s="20"/>
      <c r="R19" s="23">
        <v>0.0</v>
      </c>
      <c r="S19" s="41"/>
      <c r="T19" s="23">
        <v>-2629.0</v>
      </c>
      <c r="U19" s="41"/>
      <c r="V19" s="41"/>
      <c r="W19" s="41"/>
      <c r="X19" s="23">
        <v>0.0</v>
      </c>
      <c r="Y19" s="41"/>
      <c r="Z19" s="20">
        <v>0.0</v>
      </c>
      <c r="AA19" s="41"/>
      <c r="AB19" s="20">
        <v>-2728.0</v>
      </c>
      <c r="AC19" s="3"/>
    </row>
    <row r="20" ht="14.25" customHeight="1">
      <c r="A20" s="3"/>
      <c r="B20" s="3"/>
      <c r="C20" s="40" t="s">
        <v>59</v>
      </c>
      <c r="D20" s="19"/>
      <c r="E20" s="23" t="s">
        <v>14</v>
      </c>
      <c r="F20" s="20"/>
      <c r="G20" s="23" t="s">
        <v>14</v>
      </c>
      <c r="H20" s="20"/>
      <c r="I20" s="23" t="s">
        <v>14</v>
      </c>
      <c r="J20" s="20"/>
      <c r="K20" s="23">
        <v>15236.0</v>
      </c>
      <c r="L20" s="20"/>
      <c r="M20" s="41"/>
      <c r="N20" s="41"/>
      <c r="O20" s="20"/>
      <c r="P20" s="23" t="s">
        <v>14</v>
      </c>
      <c r="Q20" s="20"/>
      <c r="R20" s="23" t="s">
        <v>14</v>
      </c>
      <c r="S20" s="41"/>
      <c r="T20" s="23">
        <v>-111218.0</v>
      </c>
      <c r="U20" s="41"/>
      <c r="V20" s="41"/>
      <c r="W20" s="41"/>
      <c r="X20" s="23" t="s">
        <v>14</v>
      </c>
      <c r="Y20" s="41"/>
      <c r="Z20" s="20">
        <v>254.0</v>
      </c>
      <c r="AA20" s="41"/>
      <c r="AB20" s="20">
        <v>-320944.0</v>
      </c>
      <c r="AC20" s="3"/>
    </row>
    <row r="21" ht="14.25" customHeight="1">
      <c r="A21" s="3"/>
      <c r="B21" s="3"/>
      <c r="C21" s="44" t="s">
        <v>60</v>
      </c>
      <c r="D21" s="19"/>
      <c r="E21" s="45">
        <f>SUM(E17:E20)</f>
        <v>21596</v>
      </c>
      <c r="F21" s="46"/>
      <c r="G21" s="45">
        <f>SUM(G17:G20)</f>
        <v>223533</v>
      </c>
      <c r="H21" s="46"/>
      <c r="I21" s="45">
        <f>SUM(I17:I20)</f>
        <v>1796426</v>
      </c>
      <c r="J21" s="46"/>
      <c r="K21" s="45">
        <f>SUM(K17:K20)</f>
        <v>830504</v>
      </c>
      <c r="L21" s="46"/>
      <c r="M21" s="46"/>
      <c r="N21" s="46"/>
      <c r="O21" s="46"/>
      <c r="P21" s="45">
        <f>SUM(P17:P20)</f>
        <v>1056911</v>
      </c>
      <c r="Q21" s="46"/>
      <c r="R21" s="45">
        <f>SUM(R17:R20)</f>
        <v>384896</v>
      </c>
      <c r="S21" s="46"/>
      <c r="T21" s="45">
        <f>SUM(T17:T20)</f>
        <v>1262523</v>
      </c>
      <c r="U21" s="46"/>
      <c r="V21" s="46"/>
      <c r="W21" s="46"/>
      <c r="X21" s="45">
        <f>SUM(X17:X20)</f>
        <v>1806418</v>
      </c>
      <c r="Y21" s="46"/>
      <c r="Z21" s="45">
        <f>SUM(Z17:Z20)</f>
        <v>1631777</v>
      </c>
      <c r="AA21" s="46"/>
      <c r="AB21" s="25">
        <f>SUM(AB17,AB19:AB20)</f>
        <v>3088952</v>
      </c>
      <c r="AC21" s="3"/>
    </row>
    <row r="22" ht="14.25" customHeight="1">
      <c r="A22" s="47"/>
      <c r="B22" s="47"/>
      <c r="C22" s="48"/>
      <c r="D22" s="49"/>
      <c r="E22" s="50"/>
      <c r="F22" s="51"/>
      <c r="G22" s="50"/>
      <c r="H22" s="51"/>
      <c r="I22" s="50"/>
      <c r="J22" s="51"/>
      <c r="K22" s="50"/>
      <c r="L22" s="51"/>
      <c r="M22" s="52"/>
      <c r="N22" s="52"/>
      <c r="O22" s="51"/>
      <c r="P22" s="50"/>
      <c r="Q22" s="51"/>
      <c r="R22" s="50"/>
      <c r="S22" s="52"/>
      <c r="T22" s="50"/>
      <c r="U22" s="52"/>
      <c r="V22" s="52"/>
      <c r="W22" s="52"/>
      <c r="X22" s="51"/>
      <c r="Y22" s="52"/>
      <c r="Z22" s="51"/>
      <c r="AA22" s="52"/>
      <c r="AB22" s="20"/>
      <c r="AC22" s="3"/>
    </row>
    <row r="23" ht="14.25" customHeight="1">
      <c r="A23" s="3"/>
      <c r="B23" s="3"/>
      <c r="C23" s="40" t="s">
        <v>61</v>
      </c>
      <c r="D23" s="15"/>
      <c r="E23" s="53"/>
      <c r="F23" s="26"/>
      <c r="G23" s="53"/>
      <c r="H23" s="26"/>
      <c r="I23" s="53"/>
      <c r="J23" s="26"/>
      <c r="K23" s="53"/>
      <c r="L23" s="26"/>
      <c r="M23" s="41"/>
      <c r="N23" s="41"/>
      <c r="O23" s="26"/>
      <c r="P23" s="53"/>
      <c r="Q23" s="26"/>
      <c r="R23" s="53"/>
      <c r="S23" s="42"/>
      <c r="T23" s="53"/>
      <c r="U23" s="42"/>
      <c r="V23" s="41"/>
      <c r="W23" s="42"/>
      <c r="X23" s="20"/>
      <c r="Y23" s="42"/>
      <c r="Z23" s="20"/>
      <c r="AA23" s="42"/>
      <c r="AB23" s="20"/>
      <c r="AC23" s="18"/>
    </row>
    <row r="24" ht="14.25" customHeight="1">
      <c r="A24" s="3"/>
      <c r="B24" s="3"/>
      <c r="C24" s="54" t="s">
        <v>62</v>
      </c>
      <c r="D24" s="19"/>
      <c r="E24" s="23" t="s">
        <v>14</v>
      </c>
      <c r="F24" s="20"/>
      <c r="G24" s="23" t="s">
        <v>14</v>
      </c>
      <c r="H24" s="20"/>
      <c r="I24" s="23" t="s">
        <v>14</v>
      </c>
      <c r="J24" s="20"/>
      <c r="K24" s="23">
        <v>-8166.0</v>
      </c>
      <c r="L24" s="20"/>
      <c r="M24" s="41"/>
      <c r="N24" s="41"/>
      <c r="O24" s="20"/>
      <c r="P24" s="23" t="s">
        <v>14</v>
      </c>
      <c r="Q24" s="20"/>
      <c r="R24" s="23">
        <v>0.0</v>
      </c>
      <c r="S24" s="41"/>
      <c r="T24" s="23">
        <v>104011.0</v>
      </c>
      <c r="U24" s="41"/>
      <c r="V24" s="41"/>
      <c r="W24" s="41"/>
      <c r="X24" s="23">
        <v>0.0</v>
      </c>
      <c r="Y24" s="41"/>
      <c r="Z24" s="20">
        <v>-1310.0</v>
      </c>
      <c r="AA24" s="41"/>
      <c r="AB24" s="20">
        <v>135423.0</v>
      </c>
      <c r="AC24" s="3"/>
    </row>
    <row r="25" ht="14.25" customHeight="1">
      <c r="A25" s="3"/>
      <c r="B25" s="3"/>
      <c r="C25" s="43" t="s">
        <v>63</v>
      </c>
      <c r="D25" s="15"/>
      <c r="E25" s="55" t="s">
        <v>14</v>
      </c>
      <c r="F25" s="26"/>
      <c r="G25" s="55" t="s">
        <v>14</v>
      </c>
      <c r="H25" s="26"/>
      <c r="I25" s="55" t="s">
        <v>14</v>
      </c>
      <c r="J25" s="26"/>
      <c r="K25" s="55">
        <f>K24</f>
        <v>-8166</v>
      </c>
      <c r="L25" s="26"/>
      <c r="M25" s="41"/>
      <c r="N25" s="41"/>
      <c r="O25" s="26"/>
      <c r="P25" s="55" t="s">
        <v>14</v>
      </c>
      <c r="Q25" s="26"/>
      <c r="R25" s="55">
        <v>0.0</v>
      </c>
      <c r="S25" s="42"/>
      <c r="T25" s="55">
        <f>SUM(T24)</f>
        <v>104011</v>
      </c>
      <c r="U25" s="42"/>
      <c r="V25" s="41"/>
      <c r="W25" s="42"/>
      <c r="X25" s="55">
        <v>0.0</v>
      </c>
      <c r="Y25" s="42"/>
      <c r="Z25" s="55">
        <v>-1310.0</v>
      </c>
      <c r="AA25" s="42"/>
      <c r="AB25" s="25">
        <f>SUM(AB24)</f>
        <v>135423</v>
      </c>
      <c r="AC25" s="18"/>
    </row>
    <row r="26" ht="14.25" customHeight="1">
      <c r="A26" s="3"/>
      <c r="B26" s="3"/>
      <c r="C26" s="56" t="s">
        <v>64</v>
      </c>
      <c r="D26" s="19"/>
      <c r="E26" s="57">
        <f>E21</f>
        <v>21596</v>
      </c>
      <c r="F26" s="20"/>
      <c r="G26" s="57">
        <f>G21</f>
        <v>223533</v>
      </c>
      <c r="H26" s="20"/>
      <c r="I26" s="57">
        <f>I21</f>
        <v>1796426</v>
      </c>
      <c r="J26" s="20"/>
      <c r="K26" s="57">
        <f>K21+K25</f>
        <v>822338</v>
      </c>
      <c r="L26" s="20"/>
      <c r="M26" s="41"/>
      <c r="N26" s="41"/>
      <c r="O26" s="20"/>
      <c r="P26" s="57">
        <f>P21</f>
        <v>1056911</v>
      </c>
      <c r="Q26" s="20"/>
      <c r="R26" s="57">
        <f>R21</f>
        <v>384896</v>
      </c>
      <c r="S26" s="41"/>
      <c r="T26" s="57">
        <f>SUM(T21,T25)</f>
        <v>1366534</v>
      </c>
      <c r="U26" s="41"/>
      <c r="V26" s="41"/>
      <c r="W26" s="41"/>
      <c r="X26" s="37">
        <f>X21</f>
        <v>1806418</v>
      </c>
      <c r="Y26" s="41"/>
      <c r="Z26" s="57">
        <f>SUM(Z21,Z25)</f>
        <v>1630467</v>
      </c>
      <c r="AA26" s="41"/>
      <c r="AB26" s="37">
        <f>SUM(AB21,AB25)</f>
        <v>3224375</v>
      </c>
      <c r="AC26" s="3"/>
    </row>
    <row r="27" ht="14.25" customHeight="1">
      <c r="A27" s="18"/>
      <c r="B27" s="18"/>
      <c r="C27" s="58"/>
      <c r="D27" s="15"/>
      <c r="E27" s="17"/>
      <c r="F27" s="15"/>
      <c r="G27" s="17"/>
      <c r="H27" s="15"/>
      <c r="I27" s="17"/>
      <c r="J27" s="15"/>
      <c r="K27" s="17"/>
      <c r="L27" s="15"/>
      <c r="M27" s="3"/>
      <c r="N27" s="3"/>
      <c r="O27" s="15"/>
      <c r="P27" s="17"/>
      <c r="Q27" s="15"/>
      <c r="R27" s="17"/>
      <c r="S27" s="18"/>
      <c r="T27" s="17"/>
      <c r="U27" s="18"/>
      <c r="V27" s="3"/>
      <c r="W27" s="18"/>
      <c r="X27" s="17"/>
      <c r="Y27" s="18"/>
      <c r="Z27" s="17"/>
      <c r="AA27" s="18"/>
      <c r="AB27" s="17"/>
      <c r="AC27" s="18"/>
    </row>
    <row r="28" ht="14.25" customHeight="1">
      <c r="A28" s="3"/>
      <c r="B28" s="3"/>
      <c r="C28" s="59"/>
      <c r="D28" s="19"/>
      <c r="E28" s="16"/>
      <c r="F28" s="19"/>
      <c r="G28" s="16"/>
      <c r="H28" s="19"/>
      <c r="I28" s="16"/>
      <c r="J28" s="19"/>
      <c r="K28" s="16"/>
      <c r="L28" s="19"/>
      <c r="M28" s="3"/>
      <c r="N28" s="3"/>
      <c r="O28" s="19"/>
      <c r="P28" s="16"/>
      <c r="Q28" s="19"/>
      <c r="R28" s="16"/>
      <c r="S28" s="3"/>
      <c r="T28" s="16"/>
      <c r="U28" s="3"/>
      <c r="V28" s="3"/>
      <c r="W28" s="3"/>
      <c r="X28" s="16"/>
      <c r="Y28" s="3"/>
      <c r="Z28" s="16"/>
      <c r="AA28" s="3"/>
      <c r="AB28" s="16"/>
      <c r="AC28" s="3"/>
    </row>
    <row r="29" ht="14.25" customHeight="1">
      <c r="A29" s="3"/>
      <c r="B29" s="3"/>
      <c r="C29" s="33"/>
      <c r="D29" s="31"/>
      <c r="E29" s="60"/>
      <c r="F29" s="31"/>
      <c r="G29" s="60"/>
      <c r="H29" s="31"/>
      <c r="I29" s="60"/>
      <c r="J29" s="31"/>
      <c r="K29" s="60"/>
      <c r="L29" s="31"/>
      <c r="M29" s="3"/>
      <c r="N29" s="3"/>
      <c r="O29" s="31"/>
      <c r="P29" s="60"/>
      <c r="Q29" s="31"/>
      <c r="R29" s="60"/>
      <c r="S29" s="3"/>
      <c r="T29" s="60"/>
      <c r="U29" s="3"/>
      <c r="V29" s="3"/>
      <c r="W29" s="3"/>
      <c r="X29" s="60"/>
      <c r="Y29" s="3"/>
      <c r="Z29" s="60"/>
      <c r="AA29" s="3"/>
      <c r="AB29" s="60"/>
      <c r="AC29" s="3"/>
    </row>
    <row r="30" ht="14.25" customHeight="1">
      <c r="A30" s="3"/>
      <c r="B30" s="3"/>
      <c r="C30" s="33"/>
      <c r="D30" s="31"/>
      <c r="E30" s="60"/>
      <c r="F30" s="31"/>
      <c r="G30" s="60"/>
      <c r="H30" s="31"/>
      <c r="I30" s="60"/>
      <c r="J30" s="31"/>
      <c r="K30" s="60"/>
      <c r="L30" s="31"/>
      <c r="M30" s="3"/>
      <c r="N30" s="3"/>
      <c r="O30" s="31"/>
      <c r="P30" s="60"/>
      <c r="Q30" s="31"/>
      <c r="R30" s="60"/>
      <c r="S30" s="3"/>
      <c r="T30" s="60"/>
      <c r="U30" s="3"/>
      <c r="V30" s="3"/>
      <c r="W30" s="3"/>
      <c r="X30" s="60"/>
      <c r="Y30" s="3"/>
      <c r="Z30" s="60"/>
      <c r="AA30" s="3"/>
      <c r="AB30" s="60"/>
      <c r="AC30" s="3"/>
    </row>
    <row r="31" ht="14.25" customHeight="1">
      <c r="A31" s="3"/>
      <c r="B31" s="3"/>
      <c r="C31" s="59"/>
      <c r="D31" s="19"/>
      <c r="E31" s="16"/>
      <c r="F31" s="19"/>
      <c r="G31" s="16"/>
      <c r="H31" s="19"/>
      <c r="I31" s="16"/>
      <c r="J31" s="19"/>
      <c r="K31" s="16"/>
      <c r="L31" s="19"/>
      <c r="M31" s="3"/>
      <c r="N31" s="3"/>
      <c r="O31" s="19"/>
      <c r="P31" s="16"/>
      <c r="Q31" s="19"/>
      <c r="R31" s="16"/>
      <c r="S31" s="3"/>
      <c r="T31" s="16"/>
      <c r="U31" s="3"/>
      <c r="V31" s="3"/>
      <c r="W31" s="3"/>
      <c r="X31" s="16"/>
      <c r="Y31" s="3"/>
      <c r="Z31" s="16"/>
      <c r="AA31" s="3"/>
      <c r="AB31" s="16"/>
      <c r="AC31" s="3"/>
    </row>
    <row r="32" ht="14.25" customHeight="1">
      <c r="A32" s="3"/>
      <c r="B32" s="3"/>
      <c r="C32" s="33"/>
      <c r="D32" s="19"/>
      <c r="E32" s="16"/>
      <c r="F32" s="19"/>
      <c r="G32" s="16"/>
      <c r="H32" s="19"/>
      <c r="I32" s="16"/>
      <c r="J32" s="19"/>
      <c r="K32" s="16"/>
      <c r="L32" s="19"/>
      <c r="M32" s="3"/>
      <c r="N32" s="3"/>
      <c r="O32" s="19"/>
      <c r="P32" s="16"/>
      <c r="Q32" s="19"/>
      <c r="R32" s="16"/>
      <c r="S32" s="3"/>
      <c r="T32" s="16"/>
      <c r="U32" s="3"/>
      <c r="V32" s="3"/>
      <c r="W32" s="3"/>
      <c r="X32" s="16"/>
      <c r="Y32" s="3"/>
      <c r="Z32" s="16"/>
      <c r="AA32" s="3"/>
      <c r="AB32" s="16"/>
      <c r="AC32" s="3"/>
    </row>
    <row r="33" ht="14.25" customHeight="1">
      <c r="A33" s="3"/>
      <c r="B33" s="3"/>
      <c r="C33" s="33"/>
      <c r="D33" s="19"/>
      <c r="E33" s="16"/>
      <c r="F33" s="19"/>
      <c r="G33" s="16"/>
      <c r="H33" s="19"/>
      <c r="I33" s="16"/>
      <c r="J33" s="19"/>
      <c r="K33" s="16"/>
      <c r="L33" s="19"/>
      <c r="M33" s="3"/>
      <c r="N33" s="3"/>
      <c r="O33" s="19"/>
      <c r="P33" s="16"/>
      <c r="Q33" s="19"/>
      <c r="R33" s="16"/>
      <c r="S33" s="3"/>
      <c r="T33" s="16"/>
      <c r="U33" s="3"/>
      <c r="V33" s="3"/>
      <c r="W33" s="3"/>
      <c r="X33" s="16"/>
      <c r="Y33" s="3"/>
      <c r="Z33" s="16"/>
      <c r="AA33" s="3"/>
      <c r="AB33" s="16"/>
      <c r="AC33" s="3"/>
    </row>
    <row r="34" ht="14.25" customHeight="1">
      <c r="A34" s="3"/>
      <c r="B34" s="61"/>
      <c r="C34" s="3"/>
      <c r="D34" s="3"/>
      <c r="E34" s="32"/>
      <c r="F34" s="3"/>
      <c r="G34" s="32"/>
      <c r="H34" s="3"/>
      <c r="I34" s="32"/>
      <c r="J34" s="3"/>
      <c r="K34" s="32"/>
      <c r="L34" s="3"/>
      <c r="M34" s="3"/>
      <c r="N34" s="3"/>
      <c r="O34" s="3"/>
      <c r="P34" s="32"/>
      <c r="Q34" s="3"/>
      <c r="R34" s="32"/>
      <c r="S34" s="3"/>
      <c r="T34" s="32"/>
      <c r="U34" s="3"/>
      <c r="V34" s="3"/>
      <c r="W34" s="3"/>
      <c r="X34" s="32"/>
      <c r="Y34" s="3"/>
      <c r="Z34" s="32"/>
      <c r="AA34" s="3"/>
      <c r="AB34" s="32"/>
      <c r="AC34" s="3"/>
    </row>
    <row r="35" ht="14.25" customHeight="1">
      <c r="A35" s="3"/>
      <c r="B35" s="6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"/>
      <c r="N35" s="3"/>
      <c r="O35" s="12"/>
      <c r="P35" s="12"/>
      <c r="Q35" s="12"/>
      <c r="R35" s="12"/>
      <c r="S35" s="12"/>
      <c r="T35" s="12"/>
      <c r="U35" s="12"/>
      <c r="V35" s="3"/>
      <c r="W35" s="12"/>
      <c r="X35" s="12"/>
      <c r="Y35" s="12"/>
      <c r="Z35" s="12"/>
      <c r="AA35" s="12"/>
      <c r="AB35" s="12"/>
      <c r="AC35" s="12"/>
    </row>
    <row r="36" ht="14.25" customHeight="1">
      <c r="A36" s="3"/>
      <c r="B36" s="3"/>
      <c r="C36" s="3"/>
      <c r="D36" s="3"/>
      <c r="E36" s="32"/>
      <c r="F36" s="3"/>
      <c r="G36" s="32"/>
      <c r="H36" s="3"/>
      <c r="I36" s="32"/>
      <c r="J36" s="3"/>
      <c r="K36" s="32"/>
      <c r="L36" s="3"/>
      <c r="M36" s="3"/>
      <c r="N36" s="3"/>
      <c r="O36" s="3"/>
      <c r="P36" s="32"/>
      <c r="Q36" s="3"/>
      <c r="R36" s="32"/>
      <c r="S36" s="3"/>
      <c r="T36" s="32"/>
      <c r="U36" s="3"/>
      <c r="V36" s="3"/>
      <c r="W36" s="3"/>
      <c r="X36" s="32"/>
      <c r="Y36" s="3"/>
      <c r="Z36" s="32"/>
      <c r="AA36" s="3"/>
      <c r="AB36" s="32"/>
      <c r="AC36" s="3"/>
    </row>
    <row r="37" ht="14.25" customHeight="1">
      <c r="A37" s="3"/>
      <c r="B37" s="3"/>
      <c r="C37" s="33"/>
      <c r="D37" s="3"/>
      <c r="E37" s="32"/>
      <c r="F37" s="3"/>
      <c r="G37" s="32"/>
      <c r="H37" s="3"/>
      <c r="I37" s="32"/>
      <c r="J37" s="3"/>
      <c r="K37" s="32"/>
      <c r="L37" s="3"/>
      <c r="M37" s="3"/>
      <c r="N37" s="3"/>
      <c r="O37" s="3"/>
      <c r="P37" s="32"/>
      <c r="Q37" s="3"/>
      <c r="R37" s="32"/>
      <c r="S37" s="3"/>
      <c r="T37" s="32"/>
      <c r="U37" s="3"/>
      <c r="V37" s="3"/>
      <c r="W37" s="3"/>
      <c r="X37" s="32"/>
      <c r="Y37" s="3"/>
      <c r="Z37" s="32"/>
      <c r="AA37" s="3"/>
      <c r="AB37" s="32"/>
      <c r="AC37" s="3"/>
    </row>
    <row r="38" ht="14.25" customHeight="1">
      <c r="A38" s="3"/>
      <c r="B38" s="3"/>
      <c r="C38" s="33"/>
      <c r="D38" s="3"/>
      <c r="E38" s="32"/>
      <c r="F38" s="3"/>
      <c r="G38" s="32"/>
      <c r="H38" s="3"/>
      <c r="I38" s="32"/>
      <c r="J38" s="3"/>
      <c r="K38" s="32"/>
      <c r="L38" s="3"/>
      <c r="M38" s="3"/>
      <c r="N38" s="3"/>
      <c r="O38" s="3"/>
      <c r="P38" s="32"/>
      <c r="Q38" s="3"/>
      <c r="R38" s="32"/>
      <c r="S38" s="3"/>
      <c r="T38" s="32"/>
      <c r="U38" s="3"/>
      <c r="V38" s="3"/>
      <c r="W38" s="3"/>
      <c r="X38" s="32"/>
      <c r="Y38" s="3"/>
      <c r="Z38" s="32"/>
      <c r="AA38" s="3"/>
      <c r="AB38" s="32"/>
      <c r="AC38" s="3"/>
    </row>
    <row r="39" ht="14.25" customHeight="1">
      <c r="A39" s="3"/>
      <c r="B39" s="3"/>
      <c r="C39" s="33"/>
      <c r="D39" s="3"/>
      <c r="E39" s="32"/>
      <c r="F39" s="3"/>
      <c r="G39" s="32"/>
      <c r="H39" s="3"/>
      <c r="I39" s="32"/>
      <c r="J39" s="3"/>
      <c r="K39" s="32"/>
      <c r="L39" s="3"/>
      <c r="M39" s="3"/>
      <c r="N39" s="3"/>
      <c r="O39" s="3"/>
      <c r="P39" s="32"/>
      <c r="Q39" s="3"/>
      <c r="R39" s="32"/>
      <c r="S39" s="3"/>
      <c r="T39" s="32"/>
      <c r="U39" s="3"/>
      <c r="V39" s="3"/>
      <c r="W39" s="3"/>
      <c r="X39" s="32"/>
      <c r="Y39" s="3"/>
      <c r="Z39" s="32"/>
      <c r="AA39" s="3"/>
      <c r="AB39" s="32"/>
      <c r="AC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4.25" customHeight="1">
      <c r="A41" s="3"/>
      <c r="B41" s="3"/>
      <c r="C41" s="3"/>
      <c r="D41" s="3"/>
      <c r="E41" s="32"/>
      <c r="F41" s="3"/>
      <c r="G41" s="32"/>
      <c r="H41" s="3"/>
      <c r="I41" s="32"/>
      <c r="J41" s="3"/>
      <c r="K41" s="32"/>
      <c r="L41" s="3"/>
      <c r="M41" s="3"/>
      <c r="N41" s="3"/>
      <c r="O41" s="3"/>
      <c r="P41" s="32"/>
      <c r="Q41" s="3"/>
      <c r="R41" s="32"/>
      <c r="S41" s="3"/>
      <c r="T41" s="32"/>
      <c r="U41" s="3"/>
      <c r="V41" s="3"/>
      <c r="W41" s="3"/>
      <c r="X41" s="32"/>
      <c r="Y41" s="3"/>
      <c r="Z41" s="32"/>
      <c r="AA41" s="3"/>
      <c r="AB41" s="32"/>
      <c r="AC41" s="3"/>
    </row>
    <row r="42" ht="14.25" customHeight="1">
      <c r="A42" s="3"/>
      <c r="B42" s="3"/>
      <c r="C42" s="3"/>
      <c r="D42" s="3"/>
      <c r="E42" s="32"/>
      <c r="F42" s="3"/>
      <c r="G42" s="32"/>
      <c r="H42" s="3"/>
      <c r="I42" s="32"/>
      <c r="J42" s="3"/>
      <c r="K42" s="32"/>
      <c r="L42" s="3"/>
      <c r="M42" s="3"/>
      <c r="N42" s="3"/>
      <c r="O42" s="3"/>
      <c r="P42" s="32"/>
      <c r="Q42" s="3"/>
      <c r="R42" s="32"/>
      <c r="S42" s="3"/>
      <c r="T42" s="32"/>
      <c r="U42" s="3"/>
      <c r="V42" s="3"/>
      <c r="W42" s="3"/>
      <c r="X42" s="32"/>
      <c r="Y42" s="3"/>
      <c r="Z42" s="32"/>
      <c r="AA42" s="3"/>
      <c r="AB42" s="32"/>
      <c r="AC42" s="3"/>
    </row>
    <row r="43" ht="14.25" customHeight="1">
      <c r="A43" s="3"/>
      <c r="B43" s="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"/>
      <c r="N43" s="3"/>
      <c r="O43" s="35"/>
      <c r="P43" s="35"/>
      <c r="Q43" s="35"/>
      <c r="R43" s="35"/>
      <c r="S43" s="35"/>
      <c r="T43" s="35"/>
      <c r="U43" s="35"/>
      <c r="V43" s="3"/>
      <c r="W43" s="35"/>
      <c r="X43" s="35"/>
      <c r="Y43" s="35"/>
      <c r="Z43" s="35"/>
      <c r="AA43" s="35"/>
      <c r="AB43" s="35"/>
      <c r="AC43" s="35"/>
    </row>
    <row r="44" ht="14.25" customHeight="1">
      <c r="A44" s="3"/>
      <c r="B44" s="3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"/>
      <c r="N44" s="3"/>
      <c r="O44" s="35"/>
      <c r="P44" s="35"/>
      <c r="Q44" s="35"/>
      <c r="R44" s="35"/>
      <c r="S44" s="35"/>
      <c r="T44" s="35"/>
      <c r="U44" s="35"/>
      <c r="V44" s="3"/>
      <c r="W44" s="35"/>
      <c r="X44" s="35"/>
      <c r="Y44" s="35"/>
      <c r="Z44" s="35"/>
      <c r="AA44" s="35"/>
      <c r="AB44" s="35"/>
      <c r="AC44" s="35"/>
    </row>
    <row r="45" ht="14.25" customHeight="1">
      <c r="A45" s="3"/>
      <c r="B45" s="3"/>
      <c r="C45" s="3"/>
      <c r="D45" s="12"/>
      <c r="E45" s="32"/>
      <c r="F45" s="12"/>
      <c r="G45" s="32"/>
      <c r="H45" s="12"/>
      <c r="I45" s="32"/>
      <c r="J45" s="12"/>
      <c r="K45" s="32"/>
      <c r="L45" s="12"/>
      <c r="M45" s="3"/>
      <c r="N45" s="3"/>
      <c r="O45" s="12"/>
      <c r="P45" s="32"/>
      <c r="Q45" s="12"/>
      <c r="R45" s="32"/>
      <c r="S45" s="3"/>
      <c r="T45" s="32"/>
      <c r="U45" s="3"/>
      <c r="V45" s="3"/>
      <c r="W45" s="3"/>
      <c r="X45" s="32"/>
      <c r="Y45" s="3"/>
      <c r="Z45" s="32"/>
      <c r="AA45" s="3"/>
      <c r="AB45" s="32"/>
      <c r="AC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4.25" customHeight="1">
      <c r="A47" s="3"/>
      <c r="B47" s="3"/>
      <c r="C47" s="3"/>
      <c r="D47" s="3"/>
      <c r="E47" s="38"/>
      <c r="F47" s="3"/>
      <c r="G47" s="38"/>
      <c r="H47" s="3"/>
      <c r="I47" s="38"/>
      <c r="J47" s="3"/>
      <c r="K47" s="38"/>
      <c r="L47" s="3"/>
      <c r="M47" s="3"/>
      <c r="N47" s="3"/>
      <c r="O47" s="3"/>
      <c r="P47" s="38"/>
      <c r="Q47" s="3"/>
      <c r="R47" s="38"/>
      <c r="S47" s="3"/>
      <c r="T47" s="38"/>
      <c r="U47" s="3"/>
      <c r="V47" s="3"/>
      <c r="W47" s="3"/>
      <c r="X47" s="38"/>
      <c r="Y47" s="3"/>
      <c r="Z47" s="38"/>
      <c r="AA47" s="3"/>
      <c r="AB47" s="38"/>
      <c r="AC47" s="3"/>
    </row>
    <row r="48" ht="14.25" customHeight="1">
      <c r="A48" s="3"/>
      <c r="B48" s="3"/>
      <c r="C48" s="3"/>
      <c r="D48" s="3"/>
      <c r="E48" s="38"/>
      <c r="F48" s="3"/>
      <c r="G48" s="38"/>
      <c r="H48" s="3"/>
      <c r="I48" s="38"/>
      <c r="J48" s="3"/>
      <c r="K48" s="38"/>
      <c r="L48" s="3"/>
      <c r="M48" s="3"/>
      <c r="N48" s="3"/>
      <c r="O48" s="3"/>
      <c r="P48" s="38"/>
      <c r="Q48" s="3"/>
      <c r="R48" s="38"/>
      <c r="S48" s="3"/>
      <c r="T48" s="38"/>
      <c r="U48" s="3"/>
      <c r="V48" s="3"/>
      <c r="W48" s="3"/>
      <c r="X48" s="38"/>
      <c r="Y48" s="3"/>
      <c r="Z48" s="38"/>
      <c r="AA48" s="3"/>
      <c r="AB48" s="38"/>
      <c r="AC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4.25" customHeight="1">
      <c r="A55" s="3"/>
      <c r="B55" s="3"/>
      <c r="C55" s="3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conditionalFormatting sqref="M9:M20 M22:M27 V9:V11 V13:V20">
    <cfRule type="containsText" dxfId="0" priority="1" operator="containsText" text="ok">
      <formula>NOT(ISERROR(SEARCH(("ok"),(M9))))</formula>
    </cfRule>
  </conditionalFormatting>
  <conditionalFormatting sqref="V22:V27">
    <cfRule type="containsText" dxfId="0" priority="2" operator="containsText" text="ok">
      <formula>NOT(ISERROR(SEARCH(("ok"),(V22))))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1.57"/>
    <col customWidth="1" min="2" max="2" width="4.0"/>
    <col customWidth="1" min="3" max="3" width="73.86"/>
    <col customWidth="1" min="4" max="4" width="1.43"/>
    <col customWidth="1" min="5" max="5" width="13.57"/>
    <col customWidth="1" min="6" max="6" width="1.43"/>
    <col customWidth="1" min="7" max="7" width="13.57"/>
    <col customWidth="1" min="8" max="8" width="1.43"/>
    <col customWidth="1" min="9" max="9" width="13.57"/>
    <col customWidth="1" min="10" max="10" width="1.43"/>
    <col customWidth="1" min="11" max="11" width="13.57"/>
    <col customWidth="1" min="12" max="12" width="1.43"/>
    <col customWidth="1" min="13" max="14" width="6.0"/>
    <col customWidth="1" min="15" max="15" width="13.57"/>
    <col customWidth="1" min="16" max="16" width="1.43"/>
    <col customWidth="1" min="17" max="17" width="13.57"/>
    <col customWidth="1" min="18" max="18" width="1.43"/>
    <col customWidth="1" min="19" max="19" width="13.57"/>
    <col customWidth="1" min="20" max="20" width="1.43"/>
    <col customWidth="1" min="21" max="21" width="6.0"/>
    <col customWidth="1" min="22" max="22" width="1.43"/>
    <col customWidth="1" min="23" max="23" width="13.57"/>
    <col customWidth="1" min="24" max="24" width="1.43"/>
    <col customWidth="1" min="25" max="25" width="13.57"/>
    <col customWidth="1" min="26" max="26" width="1.43"/>
    <col customWidth="1" min="27" max="27" width="11.43"/>
    <col customWidth="1" min="28" max="28" width="1.43"/>
    <col customWidth="1" min="29" max="30" width="8.71"/>
  </cols>
  <sheetData>
    <row r="1" ht="14.25" customHeight="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"/>
      <c r="AB1" s="4"/>
      <c r="AC1" s="3"/>
      <c r="AD1" s="3"/>
    </row>
    <row r="2" ht="14.25" customHeight="1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"/>
      <c r="AB2" s="4"/>
      <c r="AC2" s="3"/>
      <c r="AD2" s="3"/>
    </row>
    <row r="3" ht="14.2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"/>
      <c r="AB3" s="4"/>
      <c r="AC3" s="3"/>
      <c r="AD3" s="3"/>
    </row>
    <row r="4" ht="14.25" customHeight="1">
      <c r="A4" s="6"/>
      <c r="B4" s="6"/>
      <c r="C4" s="7" t="s">
        <v>65</v>
      </c>
      <c r="D4" s="6" t="s">
        <v>7</v>
      </c>
      <c r="E4" s="8">
        <v>2019.0</v>
      </c>
      <c r="F4" s="9"/>
      <c r="G4" s="8">
        <v>2020.0</v>
      </c>
      <c r="H4" s="9"/>
      <c r="I4" s="8">
        <v>2021.0</v>
      </c>
      <c r="J4" s="9"/>
      <c r="K4" s="8">
        <v>2022.0</v>
      </c>
      <c r="L4" s="9"/>
      <c r="M4" s="6"/>
      <c r="N4" s="6"/>
      <c r="O4" s="10">
        <v>44377.0</v>
      </c>
      <c r="P4" s="6"/>
      <c r="Q4" s="10">
        <v>44742.0</v>
      </c>
      <c r="R4" s="9"/>
      <c r="S4" s="10">
        <v>45107.0</v>
      </c>
      <c r="T4" s="9"/>
      <c r="U4" s="6"/>
      <c r="V4" s="9"/>
      <c r="W4" s="10">
        <v>44469.0</v>
      </c>
      <c r="X4" s="9"/>
      <c r="Y4" s="10">
        <v>44834.0</v>
      </c>
      <c r="Z4" s="9" t="s">
        <v>7</v>
      </c>
      <c r="AA4" s="10">
        <v>45199.0</v>
      </c>
      <c r="AB4" s="9" t="s">
        <v>7</v>
      </c>
      <c r="AC4" s="6"/>
      <c r="AD4" s="6"/>
    </row>
    <row r="5" ht="14.25" customHeight="1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6"/>
      <c r="N5" s="6"/>
      <c r="O5" s="9" t="s">
        <v>8</v>
      </c>
      <c r="P5" s="6"/>
      <c r="Q5" s="9" t="s">
        <v>8</v>
      </c>
      <c r="R5" s="9"/>
      <c r="S5" s="9" t="s">
        <v>8</v>
      </c>
      <c r="T5" s="9"/>
      <c r="U5" s="6"/>
      <c r="V5" s="9"/>
      <c r="W5" s="9" t="s">
        <v>8</v>
      </c>
      <c r="X5" s="9"/>
      <c r="Y5" s="9" t="s">
        <v>8</v>
      </c>
      <c r="Z5" s="9" t="s">
        <v>7</v>
      </c>
      <c r="AA5" s="9" t="s">
        <v>8</v>
      </c>
      <c r="AB5" s="9" t="s">
        <v>7</v>
      </c>
      <c r="AC5" s="6"/>
      <c r="AD5" s="6"/>
    </row>
    <row r="6" ht="14.25" customHeight="1">
      <c r="A6" s="3"/>
      <c r="B6" s="3"/>
      <c r="C6" s="18" t="s">
        <v>66</v>
      </c>
      <c r="D6" s="12"/>
      <c r="E6" s="20"/>
      <c r="F6" s="20"/>
      <c r="G6" s="20"/>
      <c r="H6" s="20"/>
      <c r="I6" s="20"/>
      <c r="J6" s="20"/>
      <c r="K6" s="20"/>
      <c r="L6" s="20"/>
      <c r="M6" s="41"/>
      <c r="N6" s="41"/>
      <c r="O6" s="20"/>
      <c r="P6" s="41"/>
      <c r="Q6" s="20"/>
      <c r="R6" s="41"/>
      <c r="S6" s="20"/>
      <c r="T6" s="41"/>
      <c r="U6" s="41"/>
      <c r="V6" s="41"/>
      <c r="W6" s="20"/>
      <c r="X6" s="41"/>
      <c r="Y6" s="20"/>
      <c r="Z6" s="41"/>
      <c r="AA6" s="41"/>
      <c r="AB6" s="4"/>
      <c r="AC6" s="3"/>
      <c r="AD6" s="3"/>
    </row>
    <row r="7" ht="14.25" customHeight="1">
      <c r="A7" s="3"/>
      <c r="B7" s="3"/>
      <c r="C7" s="3" t="s">
        <v>57</v>
      </c>
      <c r="D7" s="15"/>
      <c r="E7" s="53">
        <v>25430.0</v>
      </c>
      <c r="F7" s="26"/>
      <c r="G7" s="53">
        <v>223533.0</v>
      </c>
      <c r="H7" s="26"/>
      <c r="I7" s="53">
        <v>1796426.0</v>
      </c>
      <c r="J7" s="26"/>
      <c r="K7" s="53">
        <v>819743.0</v>
      </c>
      <c r="L7" s="26"/>
      <c r="M7" s="41"/>
      <c r="N7" s="41"/>
      <c r="O7" s="26">
        <v>1056911.0</v>
      </c>
      <c r="P7" s="41"/>
      <c r="Q7" s="26">
        <v>384896.0</v>
      </c>
      <c r="R7" s="42"/>
      <c r="S7" s="26">
        <v>1376370.0</v>
      </c>
      <c r="T7" s="42"/>
      <c r="U7" s="41"/>
      <c r="V7" s="42"/>
      <c r="W7" s="53">
        <v>1806418.0</v>
      </c>
      <c r="X7" s="42"/>
      <c r="Y7" s="53">
        <v>1631523.0</v>
      </c>
      <c r="Z7" s="42"/>
      <c r="AA7" s="53">
        <v>3412624.0</v>
      </c>
      <c r="AB7" s="18"/>
      <c r="AC7" s="3"/>
      <c r="AD7" s="3"/>
    </row>
    <row r="8" ht="14.25" customHeight="1">
      <c r="A8" s="3"/>
      <c r="B8" s="3"/>
      <c r="C8" s="63" t="s">
        <v>67</v>
      </c>
      <c r="D8" s="19"/>
      <c r="E8" s="53"/>
      <c r="F8" s="53"/>
      <c r="G8" s="53"/>
      <c r="H8" s="53"/>
      <c r="I8" s="53"/>
      <c r="J8" s="53"/>
      <c r="K8" s="53"/>
      <c r="L8" s="53"/>
      <c r="M8" s="53"/>
      <c r="N8" s="53"/>
      <c r="O8" s="20"/>
      <c r="P8" s="53"/>
      <c r="Q8" s="20"/>
      <c r="R8" s="53"/>
      <c r="S8" s="20"/>
      <c r="T8" s="53"/>
      <c r="U8" s="53"/>
      <c r="V8" s="53"/>
      <c r="W8" s="53"/>
      <c r="X8" s="53"/>
      <c r="Y8" s="53"/>
      <c r="Z8" s="53"/>
      <c r="AA8" s="20"/>
      <c r="AB8" s="17"/>
      <c r="AC8" s="3"/>
      <c r="AD8" s="3"/>
    </row>
    <row r="9" ht="14.25" customHeight="1">
      <c r="A9" s="3"/>
      <c r="B9" s="3"/>
      <c r="C9" s="64" t="s">
        <v>68</v>
      </c>
      <c r="D9" s="19"/>
      <c r="E9" s="23">
        <v>2297.0</v>
      </c>
      <c r="F9" s="20"/>
      <c r="G9" s="23">
        <v>78410.0</v>
      </c>
      <c r="H9" s="20"/>
      <c r="I9" s="23">
        <v>660600.0</v>
      </c>
      <c r="J9" s="20"/>
      <c r="K9" s="23">
        <v>1111037.0</v>
      </c>
      <c r="L9" s="20"/>
      <c r="M9" s="41"/>
      <c r="N9" s="41"/>
      <c r="O9" s="20">
        <v>284083.0</v>
      </c>
      <c r="P9" s="20"/>
      <c r="Q9" s="20">
        <v>458063.0</v>
      </c>
      <c r="R9" s="41"/>
      <c r="S9" s="20">
        <v>752994.0</v>
      </c>
      <c r="T9" s="41"/>
      <c r="U9" s="41"/>
      <c r="V9" s="41"/>
      <c r="W9" s="23">
        <v>555608.0</v>
      </c>
      <c r="X9" s="41"/>
      <c r="Y9" s="23">
        <v>954783.0</v>
      </c>
      <c r="Z9" s="41"/>
      <c r="AA9" s="20">
        <v>1482938.0</v>
      </c>
      <c r="AB9" s="3"/>
      <c r="AC9" s="3"/>
      <c r="AD9" s="3"/>
    </row>
    <row r="10" ht="14.25" customHeight="1">
      <c r="A10" s="3"/>
      <c r="B10" s="3"/>
      <c r="C10" s="64" t="s">
        <v>69</v>
      </c>
      <c r="D10" s="19"/>
      <c r="E10" s="23" t="s">
        <v>14</v>
      </c>
      <c r="F10" s="20"/>
      <c r="G10" s="23">
        <v>6084.0</v>
      </c>
      <c r="H10" s="20"/>
      <c r="I10" s="23">
        <v>21734.0</v>
      </c>
      <c r="J10" s="20"/>
      <c r="K10" s="23">
        <v>4873.0</v>
      </c>
      <c r="L10" s="20"/>
      <c r="M10" s="41"/>
      <c r="N10" s="41"/>
      <c r="O10" s="41">
        <v>3904.0</v>
      </c>
      <c r="P10" s="20"/>
      <c r="Q10" s="20">
        <v>3815.0</v>
      </c>
      <c r="R10" s="41"/>
      <c r="S10" s="20">
        <v>16252.0</v>
      </c>
      <c r="T10" s="41"/>
      <c r="U10" s="41"/>
      <c r="V10" s="41"/>
      <c r="W10" s="23">
        <v>5843.0</v>
      </c>
      <c r="X10" s="41"/>
      <c r="Y10" s="23">
        <v>6981.0</v>
      </c>
      <c r="Z10" s="41"/>
      <c r="AA10" s="20">
        <v>10545.0</v>
      </c>
      <c r="AB10" s="3"/>
      <c r="AC10" s="3"/>
      <c r="AD10" s="3"/>
    </row>
    <row r="11" ht="14.25" customHeight="1">
      <c r="A11" s="3"/>
      <c r="B11" s="3"/>
      <c r="C11" s="64" t="s">
        <v>70</v>
      </c>
      <c r="D11" s="19"/>
      <c r="E11" s="23" t="s">
        <v>14</v>
      </c>
      <c r="F11" s="20"/>
      <c r="G11" s="23">
        <v>3893.0</v>
      </c>
      <c r="H11" s="20"/>
      <c r="I11" s="23">
        <v>6679.0</v>
      </c>
      <c r="J11" s="20"/>
      <c r="K11" s="23">
        <v>7466.0</v>
      </c>
      <c r="L11" s="20"/>
      <c r="M11" s="41"/>
      <c r="N11" s="41"/>
      <c r="O11" s="20">
        <v>3269.0</v>
      </c>
      <c r="P11" s="20"/>
      <c r="Q11" s="20">
        <v>3410.0</v>
      </c>
      <c r="R11" s="41"/>
      <c r="S11" s="20">
        <v>3552.0</v>
      </c>
      <c r="T11" s="41"/>
      <c r="U11" s="41"/>
      <c r="V11" s="41"/>
      <c r="W11" s="23">
        <v>4975.0</v>
      </c>
      <c r="X11" s="41"/>
      <c r="Y11" s="23">
        <v>5398.0</v>
      </c>
      <c r="Z11" s="41"/>
      <c r="AA11" s="20">
        <v>4513.0</v>
      </c>
      <c r="AB11" s="3"/>
      <c r="AC11" s="3"/>
      <c r="AD11" s="3"/>
    </row>
    <row r="12" ht="14.25" customHeight="1">
      <c r="A12" s="3"/>
      <c r="B12" s="3"/>
      <c r="C12" s="64" t="s">
        <v>71</v>
      </c>
      <c r="D12" s="15"/>
      <c r="E12" s="23">
        <v>646.0</v>
      </c>
      <c r="F12" s="53"/>
      <c r="G12" s="23">
        <v>5667.0</v>
      </c>
      <c r="H12" s="53"/>
      <c r="I12" s="23">
        <v>138023.0</v>
      </c>
      <c r="J12" s="53"/>
      <c r="K12" s="23">
        <v>559189.0</v>
      </c>
      <c r="L12" s="53"/>
      <c r="M12" s="53"/>
      <c r="N12" s="53"/>
      <c r="O12" s="20">
        <v>73418.0</v>
      </c>
      <c r="P12" s="53"/>
      <c r="Q12" s="20">
        <v>524975.0</v>
      </c>
      <c r="R12" s="53"/>
      <c r="S12" s="20">
        <f>-92825+925</f>
        <v>-91900</v>
      </c>
      <c r="T12" s="53"/>
      <c r="U12" s="53"/>
      <c r="V12" s="53"/>
      <c r="W12" s="23">
        <v>110756.0</v>
      </c>
      <c r="X12" s="53"/>
      <c r="Y12" s="23">
        <v>655269.0</v>
      </c>
      <c r="Z12" s="53"/>
      <c r="AA12" s="20">
        <v>22210.0</v>
      </c>
      <c r="AB12" s="17"/>
      <c r="AC12" s="3"/>
      <c r="AD12" s="3"/>
    </row>
    <row r="13" ht="14.25" customHeight="1">
      <c r="A13" s="3"/>
      <c r="B13" s="3"/>
      <c r="C13" s="64" t="s">
        <v>72</v>
      </c>
      <c r="D13" s="19"/>
      <c r="E13" s="23" t="s">
        <v>14</v>
      </c>
      <c r="F13" s="20"/>
      <c r="G13" s="23">
        <v>11828.0</v>
      </c>
      <c r="H13" s="20"/>
      <c r="I13" s="23">
        <v>-7196.0</v>
      </c>
      <c r="J13" s="20"/>
      <c r="K13" s="23"/>
      <c r="L13" s="20"/>
      <c r="M13" s="41"/>
      <c r="N13" s="41"/>
      <c r="O13" s="20">
        <v>0.0</v>
      </c>
      <c r="P13" s="20"/>
      <c r="Q13" s="20">
        <v>0.0</v>
      </c>
      <c r="R13" s="41"/>
      <c r="S13" s="20">
        <v>0.0</v>
      </c>
      <c r="T13" s="41"/>
      <c r="U13" s="41"/>
      <c r="V13" s="41"/>
      <c r="W13" s="20">
        <v>0.0</v>
      </c>
      <c r="X13" s="41"/>
      <c r="Y13" s="20">
        <v>0.0</v>
      </c>
      <c r="Z13" s="41"/>
      <c r="AA13" s="65" t="s">
        <v>14</v>
      </c>
      <c r="AB13" s="3"/>
      <c r="AC13" s="3"/>
      <c r="AD13" s="3"/>
    </row>
    <row r="14" ht="14.25" customHeight="1">
      <c r="A14" s="3"/>
      <c r="B14" s="3"/>
      <c r="C14" s="64" t="s">
        <v>29</v>
      </c>
      <c r="D14" s="19"/>
      <c r="E14" s="23" t="s">
        <v>14</v>
      </c>
      <c r="F14" s="20"/>
      <c r="G14" s="23" t="s">
        <v>14</v>
      </c>
      <c r="H14" s="20"/>
      <c r="I14" s="23"/>
      <c r="J14" s="20"/>
      <c r="K14" s="23">
        <v>574546.0</v>
      </c>
      <c r="L14" s="20"/>
      <c r="M14" s="41"/>
      <c r="N14" s="41"/>
      <c r="O14" s="20">
        <v>0.0</v>
      </c>
      <c r="P14" s="20"/>
      <c r="Q14" s="20">
        <v>0.0</v>
      </c>
      <c r="R14" s="41"/>
      <c r="S14" s="20">
        <v>0.0</v>
      </c>
      <c r="T14" s="41"/>
      <c r="U14" s="41"/>
      <c r="V14" s="41"/>
      <c r="W14" s="20">
        <v>0.0</v>
      </c>
      <c r="X14" s="41"/>
      <c r="Y14" s="20">
        <v>0.0</v>
      </c>
      <c r="Z14" s="41"/>
      <c r="AA14" s="41"/>
      <c r="AB14" s="3"/>
      <c r="AC14" s="3"/>
      <c r="AD14" s="3"/>
    </row>
    <row r="15" ht="14.25" customHeight="1">
      <c r="A15" s="3"/>
      <c r="B15" s="3"/>
      <c r="C15" s="66" t="s">
        <v>73</v>
      </c>
      <c r="D15" s="19"/>
      <c r="E15" s="23" t="s">
        <v>14</v>
      </c>
      <c r="F15" s="20"/>
      <c r="G15" s="23" t="s">
        <v>14</v>
      </c>
      <c r="H15" s="20"/>
      <c r="I15" s="23">
        <v>-1987.0</v>
      </c>
      <c r="J15" s="20"/>
      <c r="K15" s="23">
        <v>13427.0</v>
      </c>
      <c r="L15" s="20"/>
      <c r="M15" s="41"/>
      <c r="N15" s="41"/>
      <c r="O15" s="20">
        <v>-2357.0</v>
      </c>
      <c r="P15" s="20"/>
      <c r="Q15" s="20">
        <v>-12107.0</v>
      </c>
      <c r="R15" s="41"/>
      <c r="S15" s="20">
        <v>-1188.0</v>
      </c>
      <c r="T15" s="41"/>
      <c r="U15" s="41"/>
      <c r="V15" s="41"/>
      <c r="W15" s="23">
        <v>-2938.0</v>
      </c>
      <c r="X15" s="41"/>
      <c r="Y15" s="23">
        <v>-28794.0</v>
      </c>
      <c r="Z15" s="41"/>
      <c r="AA15" s="20">
        <v>-9879.0</v>
      </c>
      <c r="AB15" s="3"/>
      <c r="AC15" s="3"/>
      <c r="AD15" s="3"/>
    </row>
    <row r="16" ht="14.25" customHeight="1">
      <c r="A16" s="3"/>
      <c r="B16" s="3"/>
      <c r="C16" s="3"/>
      <c r="D16" s="1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0"/>
      <c r="P16" s="26"/>
      <c r="Q16" s="20"/>
      <c r="R16" s="26"/>
      <c r="S16" s="20"/>
      <c r="T16" s="26"/>
      <c r="U16" s="26"/>
      <c r="V16" s="26"/>
      <c r="W16" s="26"/>
      <c r="X16" s="26"/>
      <c r="Y16" s="26"/>
      <c r="Z16" s="26"/>
      <c r="AA16" s="20"/>
      <c r="AB16" s="26"/>
      <c r="AC16" s="3"/>
      <c r="AD16" s="3"/>
    </row>
    <row r="17" ht="14.25" customHeight="1">
      <c r="A17" s="3"/>
      <c r="B17" s="3"/>
      <c r="C17" s="63" t="s">
        <v>74</v>
      </c>
      <c r="D17" s="19"/>
      <c r="E17" s="23"/>
      <c r="F17" s="20"/>
      <c r="G17" s="23"/>
      <c r="H17" s="20"/>
      <c r="I17" s="23"/>
      <c r="J17" s="20"/>
      <c r="K17" s="23"/>
      <c r="L17" s="20"/>
      <c r="M17" s="41"/>
      <c r="N17" s="41"/>
      <c r="O17" s="20"/>
      <c r="P17" s="20"/>
      <c r="Q17" s="20"/>
      <c r="R17" s="41"/>
      <c r="S17" s="20"/>
      <c r="T17" s="41"/>
      <c r="U17" s="41"/>
      <c r="V17" s="41"/>
      <c r="W17" s="23"/>
      <c r="X17" s="41"/>
      <c r="Y17" s="23"/>
      <c r="Z17" s="41"/>
      <c r="AA17" s="20"/>
      <c r="AB17" s="3"/>
      <c r="AC17" s="3"/>
      <c r="AD17" s="3"/>
    </row>
    <row r="18" ht="14.25" customHeight="1">
      <c r="A18" s="3"/>
      <c r="B18" s="3"/>
      <c r="C18" s="3" t="s">
        <v>19</v>
      </c>
      <c r="D18" s="19"/>
      <c r="E18" s="23">
        <v>-81508.0</v>
      </c>
      <c r="F18" s="20"/>
      <c r="G18" s="23">
        <v>55961.0</v>
      </c>
      <c r="H18" s="20"/>
      <c r="I18" s="23">
        <v>-305188.0</v>
      </c>
      <c r="J18" s="20"/>
      <c r="K18" s="23">
        <v>-157103.0</v>
      </c>
      <c r="L18" s="20"/>
      <c r="M18" s="41"/>
      <c r="N18" s="41"/>
      <c r="O18" s="20">
        <v>-30260.0</v>
      </c>
      <c r="P18" s="20"/>
      <c r="Q18" s="20">
        <v>-87259.0</v>
      </c>
      <c r="R18" s="41"/>
      <c r="S18" s="20">
        <v>-285479.0</v>
      </c>
      <c r="T18" s="41"/>
      <c r="U18" s="41"/>
      <c r="V18" s="41"/>
      <c r="W18" s="23">
        <v>-86016.0</v>
      </c>
      <c r="X18" s="41"/>
      <c r="Y18" s="23">
        <v>-109862.0</v>
      </c>
      <c r="Z18" s="41"/>
      <c r="AA18" s="20">
        <v>-325264.0</v>
      </c>
      <c r="AB18" s="3"/>
      <c r="AC18" s="3"/>
      <c r="AD18" s="3"/>
    </row>
    <row r="19" ht="14.25" customHeight="1">
      <c r="A19" s="3"/>
      <c r="B19" s="3"/>
      <c r="C19" s="3" t="s">
        <v>20</v>
      </c>
      <c r="D19" s="19"/>
      <c r="E19" s="23">
        <v>-5727.0</v>
      </c>
      <c r="F19" s="20"/>
      <c r="G19" s="23">
        <v>-2866.0</v>
      </c>
      <c r="H19" s="20"/>
      <c r="I19" s="23">
        <v>-445198.0</v>
      </c>
      <c r="J19" s="20"/>
      <c r="K19" s="23">
        <v>-358072.0</v>
      </c>
      <c r="L19" s="20"/>
      <c r="M19" s="41"/>
      <c r="N19" s="41"/>
      <c r="O19" s="20">
        <v>-106585.0</v>
      </c>
      <c r="P19" s="20"/>
      <c r="Q19" s="20">
        <v>-171048.0</v>
      </c>
      <c r="R19" s="41"/>
      <c r="S19" s="20">
        <v>107628.0</v>
      </c>
      <c r="T19" s="41"/>
      <c r="U19" s="41"/>
      <c r="V19" s="41"/>
      <c r="W19" s="23">
        <v>-31496.0</v>
      </c>
      <c r="X19" s="41"/>
      <c r="Y19" s="23">
        <v>-289234.0</v>
      </c>
      <c r="Z19" s="41"/>
      <c r="AA19" s="20">
        <v>159605.0</v>
      </c>
      <c r="AB19" s="3"/>
      <c r="AC19" s="3"/>
      <c r="AD19" s="3"/>
    </row>
    <row r="20" ht="14.25" customHeight="1">
      <c r="A20" s="3"/>
      <c r="B20" s="3"/>
      <c r="C20" s="3" t="s">
        <v>43</v>
      </c>
      <c r="D20" s="19"/>
      <c r="E20" s="23">
        <v>157295.0</v>
      </c>
      <c r="F20" s="67"/>
      <c r="G20" s="23">
        <v>-94382.0</v>
      </c>
      <c r="H20" s="67"/>
      <c r="I20" s="23">
        <v>-15156.0</v>
      </c>
      <c r="J20" s="67"/>
      <c r="K20" s="23">
        <v>157297.0</v>
      </c>
      <c r="L20" s="67"/>
      <c r="M20" s="67"/>
      <c r="N20" s="67"/>
      <c r="O20" s="20">
        <v>45946.0</v>
      </c>
      <c r="P20" s="67"/>
      <c r="Q20" s="20">
        <v>162609.0</v>
      </c>
      <c r="R20" s="67"/>
      <c r="S20" s="20">
        <v>89957.0</v>
      </c>
      <c r="T20" s="67"/>
      <c r="U20" s="67"/>
      <c r="V20" s="67"/>
      <c r="W20" s="23">
        <v>82688.0</v>
      </c>
      <c r="X20" s="67"/>
      <c r="Y20" s="23">
        <v>106782.0</v>
      </c>
      <c r="Z20" s="67"/>
      <c r="AA20" s="20">
        <v>176839.0</v>
      </c>
      <c r="AB20" s="29"/>
      <c r="AC20" s="3"/>
      <c r="AD20" s="3"/>
    </row>
    <row r="21" ht="14.25" customHeight="1">
      <c r="A21" s="3"/>
      <c r="B21" s="3"/>
      <c r="C21" s="3"/>
      <c r="D21" s="19"/>
      <c r="E21" s="23"/>
      <c r="F21" s="20"/>
      <c r="G21" s="23"/>
      <c r="H21" s="20"/>
      <c r="I21" s="23"/>
      <c r="J21" s="20"/>
      <c r="K21" s="23"/>
      <c r="L21" s="20"/>
      <c r="M21" s="41"/>
      <c r="N21" s="41"/>
      <c r="O21" s="20"/>
      <c r="P21" s="20"/>
      <c r="Q21" s="20"/>
      <c r="R21" s="41"/>
      <c r="S21" s="20"/>
      <c r="T21" s="41"/>
      <c r="U21" s="41"/>
      <c r="V21" s="41"/>
      <c r="W21" s="20"/>
      <c r="X21" s="41"/>
      <c r="Y21" s="20"/>
      <c r="Z21" s="41"/>
      <c r="AA21" s="20"/>
      <c r="AB21" s="3"/>
      <c r="AC21" s="3"/>
      <c r="AD21" s="3"/>
    </row>
    <row r="22" ht="14.25" customHeight="1">
      <c r="A22" s="3"/>
      <c r="B22" s="3"/>
      <c r="C22" s="3" t="s">
        <v>75</v>
      </c>
      <c r="D22" s="15"/>
      <c r="E22" s="53" t="s">
        <v>14</v>
      </c>
      <c r="F22" s="26"/>
      <c r="G22" s="23">
        <v>-9388.0</v>
      </c>
      <c r="H22" s="26"/>
      <c r="I22" s="23">
        <v>-121173.0</v>
      </c>
      <c r="J22" s="26"/>
      <c r="K22" s="53">
        <v>-581111.0</v>
      </c>
      <c r="L22" s="26"/>
      <c r="M22" s="41"/>
      <c r="N22" s="41"/>
      <c r="O22" s="20">
        <v>-55642.0</v>
      </c>
      <c r="P22" s="26"/>
      <c r="Q22" s="20">
        <v>-274374.0</v>
      </c>
      <c r="R22" s="42"/>
      <c r="S22" s="20">
        <v>-415019.0</v>
      </c>
      <c r="T22" s="42"/>
      <c r="U22" s="41"/>
      <c r="V22" s="42"/>
      <c r="W22" s="23">
        <v>-102850.0</v>
      </c>
      <c r="X22" s="42"/>
      <c r="Y22" s="23">
        <v>-452239.0</v>
      </c>
      <c r="Z22" s="42"/>
      <c r="AA22" s="20">
        <v>-614076.0</v>
      </c>
      <c r="AB22" s="18"/>
      <c r="AC22" s="3"/>
      <c r="AD22" s="3"/>
    </row>
    <row r="23" ht="14.25" customHeight="1">
      <c r="A23" s="3"/>
      <c r="B23" s="3"/>
      <c r="C23" s="3" t="s">
        <v>76</v>
      </c>
      <c r="D23" s="19"/>
      <c r="E23" s="23">
        <v>-3834.0</v>
      </c>
      <c r="F23" s="20"/>
      <c r="G23" s="23" t="s">
        <v>14</v>
      </c>
      <c r="H23" s="20"/>
      <c r="I23" s="23" t="s">
        <v>14</v>
      </c>
      <c r="J23" s="20"/>
      <c r="K23" s="23" t="s">
        <v>14</v>
      </c>
      <c r="L23" s="20"/>
      <c r="M23" s="41"/>
      <c r="N23" s="41"/>
      <c r="O23" s="23" t="s">
        <v>14</v>
      </c>
      <c r="P23" s="20"/>
      <c r="Q23" s="20">
        <v>0.0</v>
      </c>
      <c r="R23" s="41"/>
      <c r="S23" s="20">
        <v>0.0</v>
      </c>
      <c r="T23" s="41"/>
      <c r="U23" s="41"/>
      <c r="V23" s="41"/>
      <c r="W23" s="20">
        <v>0.0</v>
      </c>
      <c r="X23" s="41"/>
      <c r="Y23" s="20">
        <v>0.0</v>
      </c>
      <c r="Z23" s="41"/>
      <c r="AA23" s="20">
        <v>0.0</v>
      </c>
      <c r="AB23" s="3"/>
      <c r="AC23" s="3"/>
      <c r="AD23" s="3"/>
    </row>
    <row r="24" ht="14.25" customHeight="1">
      <c r="A24" s="3"/>
      <c r="B24" s="3"/>
      <c r="C24" s="68" t="s">
        <v>77</v>
      </c>
      <c r="D24" s="15"/>
      <c r="E24" s="34">
        <f>SUM(E7:E23)</f>
        <v>94599</v>
      </c>
      <c r="F24" s="26"/>
      <c r="G24" s="34">
        <f>SUM(G7:G23)</f>
        <v>278740</v>
      </c>
      <c r="H24" s="26"/>
      <c r="I24" s="34">
        <f>SUM(I7:I23)</f>
        <v>1727564</v>
      </c>
      <c r="J24" s="26"/>
      <c r="K24" s="34">
        <f>SUM(K7:K23)</f>
        <v>2151292</v>
      </c>
      <c r="L24" s="26"/>
      <c r="M24" s="41"/>
      <c r="N24" s="41"/>
      <c r="O24" s="25">
        <f>SUM(O7:O23)</f>
        <v>1272687</v>
      </c>
      <c r="P24" s="26"/>
      <c r="Q24" s="25">
        <f>SUM(Q7:Q23)</f>
        <v>992980</v>
      </c>
      <c r="R24" s="42"/>
      <c r="S24" s="25">
        <f>SUM(S7:S23)</f>
        <v>1553167</v>
      </c>
      <c r="T24" s="42"/>
      <c r="U24" s="41"/>
      <c r="V24" s="42"/>
      <c r="W24" s="25">
        <f>SUM(W7:W23)</f>
        <v>2342988</v>
      </c>
      <c r="X24" s="42"/>
      <c r="Y24" s="25">
        <f>SUM(Y7:Y23)</f>
        <v>2480607</v>
      </c>
      <c r="Z24" s="42"/>
      <c r="AA24" s="25">
        <f>SUM(AA7:AA23)</f>
        <v>4320055</v>
      </c>
      <c r="AB24" s="18"/>
      <c r="AC24" s="3"/>
      <c r="AD24" s="3"/>
    </row>
    <row r="25" ht="14.25" customHeight="1">
      <c r="A25" s="3"/>
      <c r="B25" s="3"/>
      <c r="C25" s="3"/>
      <c r="D25" s="19"/>
      <c r="E25" s="23"/>
      <c r="F25" s="20"/>
      <c r="G25" s="23"/>
      <c r="H25" s="20"/>
      <c r="I25" s="23"/>
      <c r="J25" s="20"/>
      <c r="K25" s="69"/>
      <c r="L25" s="20"/>
      <c r="M25" s="41"/>
      <c r="N25" s="41"/>
      <c r="O25" s="20"/>
      <c r="P25" s="20"/>
      <c r="Q25" s="20"/>
      <c r="R25" s="41"/>
      <c r="S25" s="20"/>
      <c r="T25" s="41"/>
      <c r="U25" s="41"/>
      <c r="V25" s="41"/>
      <c r="W25" s="23"/>
      <c r="X25" s="41"/>
      <c r="Y25" s="23"/>
      <c r="Z25" s="41"/>
      <c r="AA25" s="20"/>
      <c r="AB25" s="3"/>
      <c r="AC25" s="3"/>
      <c r="AD25" s="3"/>
    </row>
    <row r="26" ht="14.25" customHeight="1">
      <c r="A26" s="18"/>
      <c r="B26" s="18"/>
      <c r="C26" s="18" t="s">
        <v>78</v>
      </c>
      <c r="D26" s="15"/>
      <c r="E26" s="53"/>
      <c r="F26" s="26"/>
      <c r="G26" s="53"/>
      <c r="H26" s="26"/>
      <c r="I26" s="53"/>
      <c r="J26" s="26"/>
      <c r="K26" s="53"/>
      <c r="L26" s="26"/>
      <c r="M26" s="41"/>
      <c r="N26" s="41"/>
      <c r="O26" s="20"/>
      <c r="P26" s="26"/>
      <c r="Q26" s="20"/>
      <c r="R26" s="42"/>
      <c r="S26" s="20"/>
      <c r="T26" s="42"/>
      <c r="U26" s="41"/>
      <c r="V26" s="42"/>
      <c r="W26" s="53"/>
      <c r="X26" s="42"/>
      <c r="Y26" s="53"/>
      <c r="Z26" s="42"/>
      <c r="AA26" s="20"/>
      <c r="AB26" s="18"/>
      <c r="AC26" s="18"/>
      <c r="AD26" s="18"/>
    </row>
    <row r="27" ht="14.25" customHeight="1">
      <c r="A27" s="3"/>
      <c r="B27" s="3"/>
      <c r="C27" s="3" t="s">
        <v>79</v>
      </c>
      <c r="D27" s="19"/>
      <c r="E27" s="23">
        <v>-39113.0</v>
      </c>
      <c r="F27" s="20"/>
      <c r="G27" s="23">
        <v>-1273449.0</v>
      </c>
      <c r="H27" s="20"/>
      <c r="I27" s="23">
        <v>-3203042.0</v>
      </c>
      <c r="J27" s="20"/>
      <c r="K27" s="23">
        <v>-3746664.0</v>
      </c>
      <c r="L27" s="20"/>
      <c r="M27" s="41"/>
      <c r="N27" s="41"/>
      <c r="O27" s="20">
        <v>-1610251.0</v>
      </c>
      <c r="P27" s="20"/>
      <c r="Q27" s="20">
        <v>-1594835.0</v>
      </c>
      <c r="R27" s="41"/>
      <c r="S27" s="20">
        <v>-2206698.0</v>
      </c>
      <c r="T27" s="41"/>
      <c r="U27" s="41"/>
      <c r="V27" s="41"/>
      <c r="W27" s="23">
        <v>-1888042.0</v>
      </c>
      <c r="X27" s="41"/>
      <c r="Y27" s="23">
        <v>-1808269.0</v>
      </c>
      <c r="Z27" s="41"/>
      <c r="AA27" s="20">
        <v>-3330898.0</v>
      </c>
      <c r="AB27" s="3"/>
      <c r="AC27" s="3"/>
      <c r="AD27" s="3"/>
    </row>
    <row r="28" ht="14.25" customHeight="1">
      <c r="A28" s="3"/>
      <c r="B28" s="3"/>
      <c r="C28" s="3" t="s">
        <v>80</v>
      </c>
      <c r="D28" s="31"/>
      <c r="E28" s="23">
        <v>-11584.0</v>
      </c>
      <c r="F28" s="20"/>
      <c r="G28" s="23">
        <v>-5313.0</v>
      </c>
      <c r="H28" s="20"/>
      <c r="I28" s="23">
        <v>-1910.0</v>
      </c>
      <c r="J28" s="20"/>
      <c r="K28" s="23">
        <v>-18715.0</v>
      </c>
      <c r="L28" s="20"/>
      <c r="M28" s="41"/>
      <c r="N28" s="41"/>
      <c r="O28" s="20">
        <v>-905.0</v>
      </c>
      <c r="P28" s="20"/>
      <c r="Q28" s="20">
        <v>-8406.0</v>
      </c>
      <c r="R28" s="41"/>
      <c r="S28" s="20">
        <v>-19496.0</v>
      </c>
      <c r="T28" s="41"/>
      <c r="U28" s="41"/>
      <c r="V28" s="41"/>
      <c r="W28" s="23">
        <v>-906.0</v>
      </c>
      <c r="X28" s="41"/>
      <c r="Y28" s="23">
        <v>-15218.0</v>
      </c>
      <c r="Z28" s="41"/>
      <c r="AA28" s="20">
        <v>-35881.0</v>
      </c>
      <c r="AB28" s="3"/>
      <c r="AC28" s="3"/>
      <c r="AD28" s="3"/>
    </row>
    <row r="29" ht="14.25" customHeight="1">
      <c r="A29" s="3"/>
      <c r="B29" s="3"/>
      <c r="C29" s="3" t="s">
        <v>81</v>
      </c>
      <c r="D29" s="31"/>
      <c r="E29" s="23" t="s">
        <v>14</v>
      </c>
      <c r="F29" s="20"/>
      <c r="G29" s="23" t="s">
        <v>14</v>
      </c>
      <c r="H29" s="20"/>
      <c r="I29" s="23" t="s">
        <v>14</v>
      </c>
      <c r="J29" s="20"/>
      <c r="K29" s="23">
        <v>65795.0</v>
      </c>
      <c r="L29" s="20"/>
      <c r="M29" s="41"/>
      <c r="N29" s="41"/>
      <c r="O29" s="23" t="s">
        <v>14</v>
      </c>
      <c r="P29" s="20"/>
      <c r="Q29" s="23" t="s">
        <v>14</v>
      </c>
      <c r="R29" s="65"/>
      <c r="S29" s="23" t="s">
        <v>14</v>
      </c>
      <c r="T29" s="41"/>
      <c r="U29" s="41"/>
      <c r="V29" s="41"/>
      <c r="W29" s="20">
        <v>0.0</v>
      </c>
      <c r="X29" s="41"/>
      <c r="Y29" s="23">
        <v>65795.0</v>
      </c>
      <c r="Z29" s="41"/>
      <c r="AA29" s="20"/>
      <c r="AB29" s="3"/>
      <c r="AC29" s="3"/>
      <c r="AD29" s="3"/>
    </row>
    <row r="30" ht="14.25" customHeight="1">
      <c r="A30" s="3"/>
      <c r="B30" s="3"/>
      <c r="C30" s="3" t="s">
        <v>82</v>
      </c>
      <c r="D30" s="31"/>
      <c r="E30" s="23"/>
      <c r="F30" s="20"/>
      <c r="G30" s="23"/>
      <c r="H30" s="20"/>
      <c r="I30" s="23" t="s">
        <v>14</v>
      </c>
      <c r="J30" s="20"/>
      <c r="K30" s="23">
        <v>-339751.0</v>
      </c>
      <c r="L30" s="20"/>
      <c r="M30" s="41"/>
      <c r="N30" s="41"/>
      <c r="O30" s="23" t="s">
        <v>14</v>
      </c>
      <c r="P30" s="20"/>
      <c r="Q30" s="20">
        <v>-208722.0</v>
      </c>
      <c r="R30" s="41"/>
      <c r="S30" s="70">
        <v>-100710.0</v>
      </c>
      <c r="T30" s="41"/>
      <c r="U30" s="41"/>
      <c r="V30" s="41"/>
      <c r="W30" s="20">
        <v>0.0</v>
      </c>
      <c r="X30" s="41"/>
      <c r="Y30" s="23">
        <v>-229340.0</v>
      </c>
      <c r="Z30" s="41"/>
      <c r="AA30" s="20">
        <v>-110352.0</v>
      </c>
      <c r="AB30" s="3"/>
      <c r="AC30" s="3"/>
      <c r="AD30" s="3"/>
    </row>
    <row r="31" ht="14.25" customHeight="1">
      <c r="A31" s="3"/>
      <c r="B31" s="3"/>
      <c r="C31" s="3" t="s">
        <v>83</v>
      </c>
      <c r="D31" s="19"/>
      <c r="E31" s="23"/>
      <c r="F31" s="20"/>
      <c r="G31" s="23"/>
      <c r="H31" s="20"/>
      <c r="I31" s="23" t="s">
        <v>14</v>
      </c>
      <c r="J31" s="20"/>
      <c r="K31" s="23">
        <v>5012.0</v>
      </c>
      <c r="L31" s="20"/>
      <c r="M31" s="41"/>
      <c r="N31" s="41"/>
      <c r="O31" s="23" t="s">
        <v>14</v>
      </c>
      <c r="P31" s="20"/>
      <c r="Q31" s="20">
        <v>3600.0</v>
      </c>
      <c r="R31" s="41"/>
      <c r="S31" s="71" t="s">
        <v>14</v>
      </c>
      <c r="T31" s="41"/>
      <c r="U31" s="41"/>
      <c r="V31" s="41"/>
      <c r="W31" s="20">
        <v>0.0</v>
      </c>
      <c r="X31" s="41"/>
      <c r="Y31" s="23">
        <v>403.0</v>
      </c>
      <c r="Z31" s="41"/>
      <c r="AA31" s="20">
        <v>0.0</v>
      </c>
      <c r="AB31" s="3"/>
      <c r="AC31" s="3"/>
      <c r="AD31" s="3"/>
    </row>
    <row r="32" ht="14.25" customHeight="1">
      <c r="A32" s="3"/>
      <c r="B32" s="3"/>
      <c r="C32" s="3" t="s">
        <v>84</v>
      </c>
      <c r="D32" s="19"/>
      <c r="E32" s="23" t="s">
        <v>14</v>
      </c>
      <c r="F32" s="20"/>
      <c r="G32" s="23" t="s">
        <v>14</v>
      </c>
      <c r="H32" s="20"/>
      <c r="I32" s="23" t="s">
        <v>14</v>
      </c>
      <c r="J32" s="20"/>
      <c r="K32" s="23" t="s">
        <v>14</v>
      </c>
      <c r="L32" s="20"/>
      <c r="M32" s="41"/>
      <c r="N32" s="41"/>
      <c r="O32" s="23" t="s">
        <v>14</v>
      </c>
      <c r="P32" s="20"/>
      <c r="Q32" s="23" t="s">
        <v>14</v>
      </c>
      <c r="R32" s="65"/>
      <c r="S32" s="23" t="s">
        <v>14</v>
      </c>
      <c r="T32" s="65"/>
      <c r="U32" s="65"/>
      <c r="V32" s="65"/>
      <c r="W32" s="23" t="s">
        <v>14</v>
      </c>
      <c r="X32" s="65"/>
      <c r="Y32" s="23" t="s">
        <v>14</v>
      </c>
      <c r="Z32" s="41"/>
      <c r="AA32" s="20">
        <v>-2577814.0</v>
      </c>
      <c r="AB32" s="3"/>
      <c r="AC32" s="3"/>
      <c r="AD32" s="3"/>
    </row>
    <row r="33" ht="14.25" customHeight="1">
      <c r="A33" s="3"/>
      <c r="B33" s="3"/>
      <c r="C33" s="3" t="s">
        <v>85</v>
      </c>
      <c r="D33" s="19"/>
      <c r="E33" s="23" t="s">
        <v>14</v>
      </c>
      <c r="F33" s="20"/>
      <c r="G33" s="23">
        <v>4784.0</v>
      </c>
      <c r="H33" s="20"/>
      <c r="I33" s="23">
        <v>30467.0</v>
      </c>
      <c r="J33" s="20"/>
      <c r="K33" s="23">
        <v>68277.0</v>
      </c>
      <c r="L33" s="20"/>
      <c r="M33" s="41"/>
      <c r="N33" s="41"/>
      <c r="O33" s="20">
        <v>5272.0</v>
      </c>
      <c r="P33" s="20"/>
      <c r="Q33" s="20">
        <v>19454.0</v>
      </c>
      <c r="R33" s="41"/>
      <c r="S33" s="20">
        <v>20683.0</v>
      </c>
      <c r="T33" s="41"/>
      <c r="U33" s="41"/>
      <c r="V33" s="41"/>
      <c r="W33" s="23">
        <v>18162.0</v>
      </c>
      <c r="X33" s="41"/>
      <c r="Y33" s="23">
        <v>41843.0</v>
      </c>
      <c r="Z33" s="41"/>
      <c r="AA33" s="20">
        <v>95000.0</v>
      </c>
      <c r="AB33" s="3"/>
      <c r="AC33" s="3"/>
      <c r="AD33" s="3"/>
    </row>
    <row r="34" ht="14.25" customHeight="1">
      <c r="A34" s="3"/>
      <c r="B34" s="3"/>
      <c r="C34" s="68" t="s">
        <v>86</v>
      </c>
      <c r="D34" s="19"/>
      <c r="E34" s="25">
        <f>SUM(E27:E33)</f>
        <v>-50697</v>
      </c>
      <c r="F34" s="20"/>
      <c r="G34" s="25">
        <f>SUM(G27:G33)</f>
        <v>-1273978</v>
      </c>
      <c r="H34" s="20"/>
      <c r="I34" s="25">
        <f>SUM(I27:I33)</f>
        <v>-3174485</v>
      </c>
      <c r="J34" s="20"/>
      <c r="K34" s="25">
        <f>SUM(K27:K33)</f>
        <v>-3966046</v>
      </c>
      <c r="L34" s="20"/>
      <c r="M34" s="41"/>
      <c r="N34" s="41"/>
      <c r="O34" s="25">
        <f>SUM(O27:O33)</f>
        <v>-1605884</v>
      </c>
      <c r="P34" s="20"/>
      <c r="Q34" s="25">
        <f>SUM(Q27:Q33)</f>
        <v>-1788909</v>
      </c>
      <c r="R34" s="41"/>
      <c r="S34" s="25">
        <f>SUM(S27:S33)</f>
        <v>-2306221</v>
      </c>
      <c r="T34" s="41"/>
      <c r="U34" s="41"/>
      <c r="V34" s="41"/>
      <c r="W34" s="25">
        <f>SUM(W27:W33)</f>
        <v>-1870786</v>
      </c>
      <c r="X34" s="41"/>
      <c r="Y34" s="25">
        <f>SUM(Y27:Y33)</f>
        <v>-1944786</v>
      </c>
      <c r="Z34" s="41"/>
      <c r="AA34" s="25">
        <f>SUM(AA27:AA33)</f>
        <v>-5959945</v>
      </c>
      <c r="AB34" s="3"/>
      <c r="AC34" s="3"/>
      <c r="AD34" s="3"/>
    </row>
    <row r="35" ht="14.25" customHeight="1">
      <c r="A35" s="3"/>
      <c r="B35" s="3"/>
      <c r="C35" s="3"/>
      <c r="D35" s="3"/>
      <c r="E35" s="23"/>
      <c r="F35" s="41"/>
      <c r="G35" s="23"/>
      <c r="H35" s="41"/>
      <c r="I35" s="23"/>
      <c r="J35" s="41"/>
      <c r="K35" s="23"/>
      <c r="L35" s="41"/>
      <c r="M35" s="41"/>
      <c r="N35" s="41"/>
      <c r="O35" s="20"/>
      <c r="P35" s="41"/>
      <c r="Q35" s="20"/>
      <c r="R35" s="41"/>
      <c r="S35" s="20"/>
      <c r="T35" s="41"/>
      <c r="U35" s="41"/>
      <c r="V35" s="41"/>
      <c r="W35" s="23"/>
      <c r="X35" s="41"/>
      <c r="Y35" s="23"/>
      <c r="Z35" s="41"/>
      <c r="AA35" s="20"/>
      <c r="AB35" s="3"/>
      <c r="AC35" s="3"/>
      <c r="AD35" s="3"/>
    </row>
    <row r="36" ht="14.25" customHeight="1">
      <c r="A36" s="3"/>
      <c r="B36" s="33"/>
      <c r="C36" s="18" t="s">
        <v>87</v>
      </c>
      <c r="D36" s="12"/>
      <c r="E36" s="20"/>
      <c r="F36" s="20"/>
      <c r="G36" s="20"/>
      <c r="H36" s="20"/>
      <c r="I36" s="20"/>
      <c r="J36" s="20"/>
      <c r="K36" s="20"/>
      <c r="L36" s="20"/>
      <c r="M36" s="41"/>
      <c r="N36" s="41"/>
      <c r="O36" s="20"/>
      <c r="P36" s="20"/>
      <c r="Q36" s="20"/>
      <c r="R36" s="20"/>
      <c r="S36" s="20"/>
      <c r="T36" s="20"/>
      <c r="U36" s="41"/>
      <c r="V36" s="20"/>
      <c r="W36" s="20"/>
      <c r="X36" s="20"/>
      <c r="Y36" s="20"/>
      <c r="Z36" s="20"/>
      <c r="AA36" s="20"/>
      <c r="AB36" s="12"/>
      <c r="AC36" s="3"/>
      <c r="AD36" s="3"/>
    </row>
    <row r="37" ht="14.25" customHeight="1">
      <c r="A37" s="3"/>
      <c r="B37" s="3"/>
      <c r="C37" s="3" t="s">
        <v>88</v>
      </c>
      <c r="D37" s="3"/>
      <c r="E37" s="23" t="s">
        <v>14</v>
      </c>
      <c r="F37" s="41"/>
      <c r="G37" s="23">
        <v>74734.0</v>
      </c>
      <c r="H37" s="41"/>
      <c r="I37" s="23">
        <v>500000.0</v>
      </c>
      <c r="J37" s="41"/>
      <c r="K37" s="23">
        <v>2106750.0</v>
      </c>
      <c r="L37" s="41"/>
      <c r="M37" s="41"/>
      <c r="N37" s="41"/>
      <c r="O37" s="20">
        <v>500000.0</v>
      </c>
      <c r="P37" s="41"/>
      <c r="Q37" s="20">
        <v>0.0</v>
      </c>
      <c r="R37" s="41"/>
      <c r="S37" s="20">
        <v>0.0</v>
      </c>
      <c r="T37" s="41"/>
      <c r="U37" s="41"/>
      <c r="V37" s="41"/>
      <c r="W37" s="20">
        <v>500000.0</v>
      </c>
      <c r="X37" s="41"/>
      <c r="Y37" s="23">
        <v>1000.0</v>
      </c>
      <c r="Z37" s="41"/>
      <c r="AA37" s="20">
        <v>0.0</v>
      </c>
      <c r="AB37" s="3"/>
      <c r="AC37" s="3"/>
      <c r="AD37" s="3"/>
    </row>
    <row r="38" ht="14.25" customHeight="1">
      <c r="A38" s="3"/>
      <c r="B38" s="3"/>
      <c r="C38" s="3" t="s">
        <v>89</v>
      </c>
      <c r="D38" s="3"/>
      <c r="E38" s="23" t="s">
        <v>14</v>
      </c>
      <c r="F38" s="41"/>
      <c r="G38" s="23">
        <v>-110500.0</v>
      </c>
      <c r="H38" s="41"/>
      <c r="I38" s="23">
        <v>-88995.0</v>
      </c>
      <c r="J38" s="23"/>
      <c r="K38" s="23">
        <v>-1011005.0</v>
      </c>
      <c r="L38" s="41"/>
      <c r="M38" s="41"/>
      <c r="N38" s="41"/>
      <c r="O38" s="23" t="s">
        <v>14</v>
      </c>
      <c r="P38" s="41"/>
      <c r="Q38" s="20">
        <v>0.0</v>
      </c>
      <c r="R38" s="41"/>
      <c r="S38" s="20">
        <v>0.0</v>
      </c>
      <c r="T38" s="41"/>
      <c r="U38" s="41"/>
      <c r="V38" s="41"/>
      <c r="W38" s="23" t="s">
        <v>14</v>
      </c>
      <c r="X38" s="41"/>
      <c r="Y38" s="23">
        <v>-1011005.0</v>
      </c>
      <c r="Z38" s="41"/>
      <c r="AA38" s="20">
        <v>0.0</v>
      </c>
      <c r="AB38" s="3"/>
      <c r="AC38" s="3"/>
      <c r="AD38" s="3"/>
    </row>
    <row r="39" ht="14.25" customHeight="1">
      <c r="A39" s="3"/>
      <c r="B39" s="3"/>
      <c r="C39" s="3" t="s">
        <v>90</v>
      </c>
      <c r="D39" s="3"/>
      <c r="E39" s="23">
        <v>4503.0</v>
      </c>
      <c r="F39" s="41"/>
      <c r="G39" s="23">
        <v>1067942.0</v>
      </c>
      <c r="H39" s="41"/>
      <c r="I39" s="23">
        <v>2177854.0</v>
      </c>
      <c r="J39" s="41"/>
      <c r="K39" s="23">
        <v>8057393.0</v>
      </c>
      <c r="L39" s="41"/>
      <c r="M39" s="41"/>
      <c r="N39" s="41"/>
      <c r="O39" s="20">
        <v>788185.0</v>
      </c>
      <c r="P39" s="41"/>
      <c r="Q39" s="20">
        <v>5577654.0</v>
      </c>
      <c r="R39" s="41"/>
      <c r="S39" s="20">
        <v>1439244.0</v>
      </c>
      <c r="T39" s="41"/>
      <c r="U39" s="41"/>
      <c r="V39" s="41"/>
      <c r="W39" s="23">
        <v>789324.0</v>
      </c>
      <c r="X39" s="41"/>
      <c r="Y39" s="23">
        <v>5639629.0</v>
      </c>
      <c r="Z39" s="41"/>
      <c r="AA39" s="20">
        <v>6090147.0</v>
      </c>
      <c r="AB39" s="3"/>
      <c r="AC39" s="3"/>
      <c r="AD39" s="3"/>
    </row>
    <row r="40" ht="14.25" customHeight="1">
      <c r="A40" s="3"/>
      <c r="B40" s="3"/>
      <c r="C40" s="3" t="s">
        <v>91</v>
      </c>
      <c r="D40" s="3"/>
      <c r="E40" s="23" t="s">
        <v>14</v>
      </c>
      <c r="F40" s="41"/>
      <c r="G40" s="23" t="s">
        <v>14</v>
      </c>
      <c r="H40" s="41"/>
      <c r="I40" s="23">
        <v>-16427.0</v>
      </c>
      <c r="J40" s="41"/>
      <c r="K40" s="23">
        <v>-35057.0</v>
      </c>
      <c r="L40" s="41"/>
      <c r="M40" s="41"/>
      <c r="N40" s="41"/>
      <c r="O40" s="20">
        <v>0.0</v>
      </c>
      <c r="P40" s="41"/>
      <c r="Q40" s="20">
        <v>0.0</v>
      </c>
      <c r="R40" s="41"/>
      <c r="S40" s="20">
        <v>0.0</v>
      </c>
      <c r="T40" s="41"/>
      <c r="U40" s="41"/>
      <c r="V40" s="41"/>
      <c r="W40" s="23"/>
      <c r="X40" s="41"/>
      <c r="Y40" s="23" t="s">
        <v>14</v>
      </c>
      <c r="Z40" s="41"/>
      <c r="AA40" s="20">
        <v>0.0</v>
      </c>
      <c r="AB40" s="3"/>
      <c r="AC40" s="3"/>
      <c r="AD40" s="3"/>
    </row>
    <row r="41" ht="14.25" customHeight="1">
      <c r="A41" s="3"/>
      <c r="B41" s="3"/>
      <c r="C41" s="3" t="s">
        <v>92</v>
      </c>
      <c r="D41" s="3"/>
      <c r="E41" s="23" t="s">
        <v>14</v>
      </c>
      <c r="F41" s="41"/>
      <c r="G41" s="23" t="s">
        <v>14</v>
      </c>
      <c r="H41" s="41"/>
      <c r="I41" s="23" t="s">
        <v>14</v>
      </c>
      <c r="J41" s="41"/>
      <c r="K41" s="23">
        <v>-23505.0</v>
      </c>
      <c r="L41" s="41"/>
      <c r="M41" s="41"/>
      <c r="N41" s="41"/>
      <c r="O41" s="20">
        <v>0.0</v>
      </c>
      <c r="P41" s="41"/>
      <c r="Q41" s="20">
        <v>0.0</v>
      </c>
      <c r="R41" s="41"/>
      <c r="S41" s="20">
        <v>0.0</v>
      </c>
      <c r="T41" s="41"/>
      <c r="U41" s="41"/>
      <c r="V41" s="41"/>
      <c r="W41" s="23" t="s">
        <v>14</v>
      </c>
      <c r="X41" s="41"/>
      <c r="Y41" s="20">
        <v>-23505.0</v>
      </c>
      <c r="Z41" s="41"/>
      <c r="AA41" s="20">
        <v>-34909.0</v>
      </c>
      <c r="AB41" s="3"/>
      <c r="AC41" s="3"/>
      <c r="AD41" s="3"/>
    </row>
    <row r="42" ht="14.25" customHeight="1">
      <c r="A42" s="3"/>
      <c r="B42" s="3"/>
      <c r="C42" s="3" t="s">
        <v>93</v>
      </c>
      <c r="D42" s="3"/>
      <c r="E42" s="23">
        <v>-13000.0</v>
      </c>
      <c r="F42" s="41"/>
      <c r="G42" s="23">
        <v>-32373.0</v>
      </c>
      <c r="H42" s="41"/>
      <c r="I42" s="23">
        <v>-720783.0</v>
      </c>
      <c r="J42" s="41"/>
      <c r="K42" s="23">
        <v>-4883447.0</v>
      </c>
      <c r="L42" s="41"/>
      <c r="M42" s="41"/>
      <c r="N42" s="41"/>
      <c r="O42" s="20">
        <v>-214096.0</v>
      </c>
      <c r="P42" s="41"/>
      <c r="Q42" s="20">
        <v>-4583562.0</v>
      </c>
      <c r="R42" s="41"/>
      <c r="S42" s="20">
        <v>-1612594.0</v>
      </c>
      <c r="T42" s="41"/>
      <c r="U42" s="41"/>
      <c r="V42" s="41"/>
      <c r="W42" s="20">
        <v>-390849.0</v>
      </c>
      <c r="X42" s="41"/>
      <c r="Y42" s="20">
        <v>-4626162.0</v>
      </c>
      <c r="Z42" s="41"/>
      <c r="AA42" s="20">
        <v>-2261330.0</v>
      </c>
      <c r="AB42" s="3"/>
      <c r="AC42" s="3"/>
      <c r="AD42" s="3"/>
    </row>
    <row r="43" ht="14.25" customHeight="1">
      <c r="A43" s="3"/>
      <c r="B43" s="3"/>
      <c r="C43" s="3" t="s">
        <v>94</v>
      </c>
      <c r="D43" s="35"/>
      <c r="E43" s="23">
        <v>-576.0</v>
      </c>
      <c r="F43" s="23"/>
      <c r="G43" s="23">
        <v>-2835.0</v>
      </c>
      <c r="H43" s="23"/>
      <c r="I43" s="23">
        <v>-48563.0</v>
      </c>
      <c r="J43" s="23"/>
      <c r="K43" s="23">
        <v>-76955.0</v>
      </c>
      <c r="L43" s="23"/>
      <c r="M43" s="41"/>
      <c r="N43" s="41"/>
      <c r="O43" s="20">
        <v>-12788.0</v>
      </c>
      <c r="P43" s="23"/>
      <c r="Q43" s="20">
        <v>-46475.0</v>
      </c>
      <c r="R43" s="23"/>
      <c r="S43" s="20">
        <v>-68587.0</v>
      </c>
      <c r="T43" s="23"/>
      <c r="U43" s="41"/>
      <c r="V43" s="23"/>
      <c r="W43" s="20">
        <v>-22507.0</v>
      </c>
      <c r="X43" s="23"/>
      <c r="Y43" s="20">
        <v>-48601.0</v>
      </c>
      <c r="Z43" s="23"/>
      <c r="AA43" s="20">
        <v>-101774.0</v>
      </c>
      <c r="AB43" s="35"/>
      <c r="AC43" s="3"/>
      <c r="AD43" s="3"/>
    </row>
    <row r="44" ht="14.25" customHeight="1">
      <c r="A44" s="3"/>
      <c r="B44" s="3"/>
      <c r="C44" s="68" t="s">
        <v>95</v>
      </c>
      <c r="D44" s="35"/>
      <c r="E44" s="25">
        <f>SUM(E37:E43)</f>
        <v>-9073</v>
      </c>
      <c r="F44" s="23"/>
      <c r="G44" s="25">
        <f>SUM(G37:G43)</f>
        <v>996968</v>
      </c>
      <c r="H44" s="23"/>
      <c r="I44" s="25">
        <f>SUM(I37:I43)</f>
        <v>1803086</v>
      </c>
      <c r="J44" s="23"/>
      <c r="K44" s="25">
        <f>SUM(K37:K43)</f>
        <v>4134174</v>
      </c>
      <c r="L44" s="23"/>
      <c r="M44" s="41"/>
      <c r="N44" s="41"/>
      <c r="O44" s="25">
        <f>SUM(O37:O43)</f>
        <v>1061301</v>
      </c>
      <c r="P44" s="23"/>
      <c r="Q44" s="25">
        <f>SUM(Q37:Q43)</f>
        <v>947617</v>
      </c>
      <c r="R44" s="23"/>
      <c r="S44" s="25">
        <f>SUM(S37:S43)</f>
        <v>-241937</v>
      </c>
      <c r="T44" s="23"/>
      <c r="U44" s="41"/>
      <c r="V44" s="23"/>
      <c r="W44" s="25">
        <f>SUM(W37:W43)</f>
        <v>875968</v>
      </c>
      <c r="X44" s="23"/>
      <c r="Y44" s="25">
        <f>SUM(Y37:Y43)</f>
        <v>-68644</v>
      </c>
      <c r="Z44" s="23"/>
      <c r="AA44" s="25">
        <f>SUM(AA37:AA43)</f>
        <v>3692134</v>
      </c>
      <c r="AB44" s="35"/>
      <c r="AC44" s="3"/>
      <c r="AD44" s="3"/>
    </row>
    <row r="45" ht="14.25" customHeight="1">
      <c r="A45" s="3"/>
      <c r="B45" s="3"/>
      <c r="C45" s="3"/>
      <c r="D45" s="12"/>
      <c r="E45" s="50"/>
      <c r="F45" s="20"/>
      <c r="G45" s="23"/>
      <c r="H45" s="20"/>
      <c r="I45" s="23"/>
      <c r="J45" s="20"/>
      <c r="K45" s="23"/>
      <c r="L45" s="20"/>
      <c r="M45" s="41"/>
      <c r="N45" s="41"/>
      <c r="O45" s="20"/>
      <c r="P45" s="20"/>
      <c r="Q45" s="20"/>
      <c r="R45" s="41"/>
      <c r="S45" s="20"/>
      <c r="T45" s="41"/>
      <c r="U45" s="41"/>
      <c r="V45" s="41"/>
      <c r="W45" s="23"/>
      <c r="X45" s="41"/>
      <c r="Y45" s="23"/>
      <c r="Z45" s="41"/>
      <c r="AA45" s="20"/>
      <c r="AB45" s="3"/>
      <c r="AC45" s="3"/>
      <c r="AD45" s="3"/>
    </row>
    <row r="46" ht="14.25" customHeight="1">
      <c r="A46" s="3"/>
      <c r="B46" s="3"/>
      <c r="C46" s="3" t="s">
        <v>96</v>
      </c>
      <c r="D46" s="3"/>
      <c r="E46" s="72" t="s">
        <v>14</v>
      </c>
      <c r="F46" s="41"/>
      <c r="G46" s="73">
        <v>-9741.0</v>
      </c>
      <c r="H46" s="41"/>
      <c r="I46" s="41">
        <v>7165.0</v>
      </c>
      <c r="J46" s="41"/>
      <c r="K46" s="20">
        <v>14641.0</v>
      </c>
      <c r="L46" s="41"/>
      <c r="M46" s="41"/>
      <c r="N46" s="41"/>
      <c r="O46" s="20">
        <v>921.0</v>
      </c>
      <c r="P46" s="41"/>
      <c r="Q46" s="20">
        <v>-44215.0</v>
      </c>
      <c r="R46" s="41"/>
      <c r="S46" s="20">
        <v>289643.0</v>
      </c>
      <c r="T46" s="41"/>
      <c r="U46" s="41"/>
      <c r="V46" s="41"/>
      <c r="W46" s="20">
        <v>-788.0</v>
      </c>
      <c r="X46" s="41"/>
      <c r="Y46" s="20">
        <v>-74756.0</v>
      </c>
      <c r="Z46" s="41"/>
      <c r="AA46" s="20">
        <v>460714.0</v>
      </c>
      <c r="AB46" s="3"/>
      <c r="AC46" s="3"/>
      <c r="AD46" s="3"/>
    </row>
    <row r="47" ht="14.25" customHeight="1">
      <c r="A47" s="3"/>
      <c r="B47" s="3"/>
      <c r="C47" s="68" t="s">
        <v>97</v>
      </c>
      <c r="D47" s="3"/>
      <c r="E47" s="25">
        <f>SUM(E24,E34,E44,E46)</f>
        <v>34829</v>
      </c>
      <c r="F47" s="41"/>
      <c r="G47" s="25">
        <f>SUM(G24,G34,G44,G46)</f>
        <v>-8011</v>
      </c>
      <c r="H47" s="41"/>
      <c r="I47" s="25">
        <f>SUM(I24,I34,I44,I46)</f>
        <v>363330</v>
      </c>
      <c r="J47" s="41"/>
      <c r="K47" s="25">
        <f>SUM(K24,K34,K44,K46)</f>
        <v>2334061</v>
      </c>
      <c r="L47" s="41"/>
      <c r="M47" s="41"/>
      <c r="N47" s="41"/>
      <c r="O47" s="25">
        <f>SUM(O24,O34,O44,O46)</f>
        <v>729025</v>
      </c>
      <c r="P47" s="41"/>
      <c r="Q47" s="25">
        <f>SUM(Q24,Q34,Q44,Q46)</f>
        <v>107473</v>
      </c>
      <c r="R47" s="41"/>
      <c r="S47" s="25">
        <f>SUM(S24,S34,S44,S46)</f>
        <v>-705348</v>
      </c>
      <c r="T47" s="41"/>
      <c r="U47" s="41"/>
      <c r="V47" s="41"/>
      <c r="W47" s="25">
        <f>SUM(W24,W34,W44,W46)</f>
        <v>1347382</v>
      </c>
      <c r="X47" s="41"/>
      <c r="Y47" s="25">
        <f>SUM(Y24,Y34,Y44,Y46)</f>
        <v>392421</v>
      </c>
      <c r="Z47" s="41"/>
      <c r="AA47" s="25">
        <f>SUM(AA24,AA34,AA44,AA46)</f>
        <v>2512958</v>
      </c>
      <c r="AB47" s="3"/>
      <c r="AC47" s="3"/>
      <c r="AD47" s="3"/>
    </row>
    <row r="48" ht="14.25" customHeight="1">
      <c r="A48" s="3"/>
      <c r="B48" s="3"/>
      <c r="C48" s="3"/>
      <c r="D48" s="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20"/>
      <c r="P48" s="41"/>
      <c r="Q48" s="20"/>
      <c r="R48" s="41"/>
      <c r="S48" s="20"/>
      <c r="T48" s="41"/>
      <c r="U48" s="41"/>
      <c r="V48" s="41"/>
      <c r="W48" s="41"/>
      <c r="X48" s="41"/>
      <c r="Y48" s="41"/>
      <c r="Z48" s="41"/>
      <c r="AA48" s="20"/>
      <c r="AB48" s="3"/>
      <c r="AC48" s="3"/>
      <c r="AD48" s="3"/>
    </row>
    <row r="49" ht="14.25" customHeight="1">
      <c r="A49" s="3"/>
      <c r="B49" s="3"/>
      <c r="C49" s="18" t="s">
        <v>98</v>
      </c>
      <c r="D49" s="3"/>
      <c r="E49" s="74">
        <v>2269.0</v>
      </c>
      <c r="F49" s="41"/>
      <c r="G49" s="74">
        <v>37098.0</v>
      </c>
      <c r="H49" s="41"/>
      <c r="I49" s="74">
        <v>29087.0</v>
      </c>
      <c r="J49" s="41"/>
      <c r="K49" s="74">
        <v>392417.0</v>
      </c>
      <c r="L49" s="41"/>
      <c r="M49" s="41"/>
      <c r="N49" s="41"/>
      <c r="O49" s="74">
        <v>29087.0</v>
      </c>
      <c r="P49" s="41"/>
      <c r="Q49" s="20">
        <v>392417.0</v>
      </c>
      <c r="R49" s="41"/>
      <c r="S49" s="20">
        <v>2726478.0</v>
      </c>
      <c r="T49" s="41"/>
      <c r="U49" s="41"/>
      <c r="V49" s="41"/>
      <c r="W49" s="74">
        <v>29087.0</v>
      </c>
      <c r="X49" s="41"/>
      <c r="Y49" s="20">
        <v>392417.0</v>
      </c>
      <c r="Z49" s="41"/>
      <c r="AA49" s="20">
        <v>2726478.0</v>
      </c>
      <c r="AB49" s="3"/>
      <c r="AC49" s="3"/>
      <c r="AD49" s="3"/>
    </row>
    <row r="50" ht="14.25" customHeight="1">
      <c r="A50" s="3"/>
      <c r="B50" s="3"/>
      <c r="C50" s="75" t="s">
        <v>99</v>
      </c>
      <c r="D50" s="3"/>
      <c r="E50" s="37">
        <f>SUM(E47:E49)</f>
        <v>37098</v>
      </c>
      <c r="F50" s="41"/>
      <c r="G50" s="37">
        <f>SUM(G47:G49)</f>
        <v>29087</v>
      </c>
      <c r="H50" s="41"/>
      <c r="I50" s="37">
        <f>SUM(I47:I49)</f>
        <v>392417</v>
      </c>
      <c r="J50" s="41"/>
      <c r="K50" s="37">
        <f>SUM(K47:K49)</f>
        <v>2726478</v>
      </c>
      <c r="L50" s="41"/>
      <c r="M50" s="41"/>
      <c r="N50" s="41"/>
      <c r="O50" s="37">
        <v>763067.0</v>
      </c>
      <c r="P50" s="41"/>
      <c r="Q50" s="37">
        <f>SUM(Q47:Q49)</f>
        <v>499890</v>
      </c>
      <c r="R50" s="41"/>
      <c r="S50" s="37">
        <f>SUM(S47:S49)</f>
        <v>2021130</v>
      </c>
      <c r="T50" s="41"/>
      <c r="U50" s="41"/>
      <c r="V50" s="41"/>
      <c r="W50" s="37">
        <f>SUM(W47:W49)</f>
        <v>1376469</v>
      </c>
      <c r="X50" s="41"/>
      <c r="Y50" s="37">
        <f>SUM(Y47:Y49)</f>
        <v>784838</v>
      </c>
      <c r="Z50" s="41"/>
      <c r="AA50" s="37">
        <f>SUM(AA47:AA49)</f>
        <v>5239436</v>
      </c>
      <c r="AB50" s="3"/>
      <c r="AC50" s="3"/>
      <c r="AD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ht="14.25" customHeight="1">
      <c r="A55" s="3"/>
      <c r="B55" s="3"/>
      <c r="C55" s="3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conditionalFormatting sqref="M9:M19 M21:M26 U9:U19">
    <cfRule type="containsText" dxfId="0" priority="1" operator="containsText" text="ok">
      <formula>NOT(ISERROR(SEARCH(("ok"),(M9))))</formula>
    </cfRule>
  </conditionalFormatting>
  <conditionalFormatting sqref="U21:U26">
    <cfRule type="containsText" dxfId="0" priority="2" operator="containsText" text="ok">
      <formula>NOT(ISERROR(SEARCH(("ok"),(U21))))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50.71"/>
    <col customWidth="1" min="2" max="2" width="58.71"/>
    <col customWidth="1" min="3" max="3" width="1.43"/>
    <col customWidth="1" min="4" max="4" width="13.57"/>
    <col customWidth="1" min="5" max="5" width="1.43"/>
    <col customWidth="1" min="6" max="6" width="13.57"/>
    <col customWidth="1" min="7" max="7" width="1.43"/>
    <col customWidth="1" min="8" max="8" width="13.57"/>
    <col customWidth="1" min="9" max="9" width="1.43"/>
    <col customWidth="1" min="10" max="10" width="12.71"/>
    <col customWidth="1" min="11" max="11" width="1.43"/>
    <col customWidth="1" min="12" max="13" width="6.0"/>
    <col customWidth="1" min="14" max="14" width="1.43"/>
    <col customWidth="1" min="15" max="15" width="12.71"/>
    <col customWidth="1" min="16" max="16" width="1.43"/>
    <col customWidth="1" min="17" max="17" width="12.71"/>
    <col customWidth="1" min="18" max="18" width="1.43"/>
    <col customWidth="1" min="19" max="19" width="10.71"/>
    <col customWidth="1" min="20" max="20" width="1.43"/>
    <col customWidth="1" min="21" max="21" width="8.86"/>
    <col customWidth="1" min="22" max="22" width="1.43"/>
    <col customWidth="1" min="23" max="23" width="10.43"/>
    <col customWidth="1" min="24" max="24" width="1.43"/>
    <col customWidth="1" min="25" max="25" width="10.43"/>
    <col customWidth="1" min="26" max="26" width="1.43"/>
    <col customWidth="1" min="27" max="27" width="10.43"/>
  </cols>
  <sheetData>
    <row r="1" ht="12.75" customHeight="1">
      <c r="A1" s="76" t="s">
        <v>3</v>
      </c>
      <c r="B1" s="63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</row>
    <row r="2" ht="12.75" customHeight="1">
      <c r="A2" s="3"/>
      <c r="B2" s="63"/>
      <c r="C2" s="3"/>
      <c r="D2" s="4"/>
      <c r="E2" s="4"/>
      <c r="F2" s="4"/>
      <c r="G2" s="4"/>
      <c r="H2" s="4"/>
      <c r="I2" s="4"/>
      <c r="J2" s="3"/>
      <c r="K2" s="3"/>
      <c r="L2" s="4"/>
      <c r="M2" s="4"/>
      <c r="N2" s="4"/>
      <c r="O2" s="3"/>
      <c r="P2" s="4"/>
      <c r="Q2" s="3"/>
      <c r="R2" s="4"/>
      <c r="S2" s="3"/>
      <c r="T2" s="4"/>
      <c r="U2" s="3"/>
      <c r="V2" s="4"/>
      <c r="W2" s="3"/>
      <c r="X2" s="4"/>
      <c r="Y2" s="3"/>
      <c r="Z2" s="4"/>
      <c r="AA2" s="3"/>
    </row>
    <row r="3" ht="12.75" customHeight="1">
      <c r="A3" s="76" t="s">
        <v>100</v>
      </c>
      <c r="B3" s="76" t="s">
        <v>101</v>
      </c>
      <c r="C3" s="4"/>
      <c r="D3" s="8">
        <v>2019.0</v>
      </c>
      <c r="E3" s="9"/>
      <c r="F3" s="8">
        <v>2020.0</v>
      </c>
      <c r="G3" s="9"/>
      <c r="H3" s="8">
        <v>2021.0</v>
      </c>
      <c r="I3" s="9"/>
      <c r="J3" s="8">
        <v>2022.0</v>
      </c>
      <c r="K3" s="4"/>
      <c r="L3" s="4"/>
      <c r="M3" s="4"/>
      <c r="N3" s="6" t="s">
        <v>7</v>
      </c>
      <c r="O3" s="10">
        <v>44377.0</v>
      </c>
      <c r="P3" s="6" t="s">
        <v>7</v>
      </c>
      <c r="Q3" s="10">
        <v>44742.0</v>
      </c>
      <c r="R3" s="9"/>
      <c r="S3" s="10">
        <v>45107.0</v>
      </c>
      <c r="T3" s="6" t="s">
        <v>7</v>
      </c>
      <c r="U3" s="3"/>
      <c r="V3" s="6" t="s">
        <v>7</v>
      </c>
      <c r="W3" s="10">
        <v>44469.0</v>
      </c>
      <c r="X3" s="6" t="s">
        <v>7</v>
      </c>
      <c r="Y3" s="10">
        <v>44834.0</v>
      </c>
      <c r="Z3" s="6" t="s">
        <v>7</v>
      </c>
      <c r="AA3" s="10">
        <v>45199.0</v>
      </c>
    </row>
    <row r="4" ht="12.75" customHeight="1">
      <c r="A4" s="3"/>
      <c r="B4" s="63"/>
      <c r="C4" s="6" t="s">
        <v>7</v>
      </c>
      <c r="D4" s="77" t="s">
        <v>102</v>
      </c>
      <c r="E4" s="9"/>
      <c r="F4" s="77" t="s">
        <v>102</v>
      </c>
      <c r="G4" s="9"/>
      <c r="H4" s="77" t="s">
        <v>102</v>
      </c>
      <c r="I4" s="9"/>
      <c r="J4" s="77" t="s">
        <v>102</v>
      </c>
      <c r="K4" s="6" t="s">
        <v>7</v>
      </c>
      <c r="L4" s="6"/>
      <c r="M4" s="6"/>
      <c r="N4" s="6" t="s">
        <v>7</v>
      </c>
      <c r="O4" s="77" t="s">
        <v>102</v>
      </c>
      <c r="P4" s="6" t="s">
        <v>7</v>
      </c>
      <c r="Q4" s="77" t="s">
        <v>102</v>
      </c>
      <c r="R4" s="9"/>
      <c r="S4" s="77" t="s">
        <v>102</v>
      </c>
      <c r="T4" s="6" t="s">
        <v>7</v>
      </c>
      <c r="U4" s="3"/>
      <c r="V4" s="6" t="s">
        <v>7</v>
      </c>
      <c r="W4" s="77" t="s">
        <v>102</v>
      </c>
      <c r="X4" s="6" t="s">
        <v>7</v>
      </c>
      <c r="Y4" s="77" t="s">
        <v>102</v>
      </c>
      <c r="Z4" s="6" t="s">
        <v>7</v>
      </c>
      <c r="AA4" s="77" t="s">
        <v>102</v>
      </c>
    </row>
    <row r="5" ht="12.75" customHeight="1">
      <c r="A5" s="18" t="s">
        <v>48</v>
      </c>
      <c r="B5" s="78" t="s">
        <v>48</v>
      </c>
      <c r="C5" s="14"/>
      <c r="D5" s="42">
        <v>68777.0</v>
      </c>
      <c r="E5" s="41"/>
      <c r="F5" s="42">
        <v>855477.0</v>
      </c>
      <c r="G5" s="41"/>
      <c r="H5" s="42">
        <v>4128345.0</v>
      </c>
      <c r="I5" s="41"/>
      <c r="J5" s="42">
        <v>6960851.0</v>
      </c>
      <c r="K5" s="26"/>
      <c r="L5" s="65"/>
      <c r="M5" s="65"/>
      <c r="N5" s="20"/>
      <c r="O5" s="42">
        <v>1965594.0</v>
      </c>
      <c r="P5" s="20"/>
      <c r="Q5" s="42">
        <v>3196660.0</v>
      </c>
      <c r="R5" s="41"/>
      <c r="S5" s="42">
        <v>4436504.0</v>
      </c>
      <c r="T5" s="20"/>
      <c r="U5" s="41"/>
      <c r="V5" s="20"/>
      <c r="W5" s="26">
        <v>3702247.0</v>
      </c>
      <c r="X5" s="20"/>
      <c r="Y5" s="26">
        <v>6294567.0</v>
      </c>
      <c r="Z5" s="20"/>
      <c r="AA5" s="26">
        <v>9479912.0</v>
      </c>
    </row>
    <row r="6" ht="12.75" customHeight="1">
      <c r="A6" s="3"/>
      <c r="B6" s="78"/>
      <c r="C6" s="15"/>
      <c r="D6" s="20"/>
      <c r="E6" s="20"/>
      <c r="F6" s="20"/>
      <c r="G6" s="20"/>
      <c r="H6" s="20"/>
      <c r="I6" s="20"/>
      <c r="J6" s="41"/>
      <c r="K6" s="26"/>
      <c r="L6" s="41"/>
      <c r="M6" s="41"/>
      <c r="N6" s="26"/>
      <c r="O6" s="41"/>
      <c r="P6" s="26"/>
      <c r="Q6" s="41"/>
      <c r="R6" s="20"/>
      <c r="S6" s="41"/>
      <c r="T6" s="26"/>
      <c r="U6" s="41"/>
      <c r="V6" s="26"/>
      <c r="W6" s="41"/>
      <c r="X6" s="26"/>
      <c r="Y6" s="41"/>
      <c r="Z6" s="26"/>
      <c r="AA6" s="41"/>
    </row>
    <row r="7" ht="12.75" customHeight="1">
      <c r="A7" s="18" t="s">
        <v>103</v>
      </c>
      <c r="B7" s="78"/>
      <c r="C7" s="15"/>
      <c r="D7" s="42">
        <f>SUM(D8:D9)</f>
        <v>60127</v>
      </c>
      <c r="E7" s="26"/>
      <c r="F7" s="42">
        <f>SUM(F8:F9)</f>
        <v>724950</v>
      </c>
      <c r="G7" s="26"/>
      <c r="H7" s="42">
        <f>SUM(H8:H9)</f>
        <v>4128345</v>
      </c>
      <c r="I7" s="26"/>
      <c r="J7" s="42">
        <f>SUM(J8:J9)</f>
        <v>6383803</v>
      </c>
      <c r="K7" s="26"/>
      <c r="L7" s="41"/>
      <c r="M7" s="41"/>
      <c r="N7" s="20"/>
      <c r="O7" s="42">
        <f>SUM(O8:O9)</f>
        <v>1965594</v>
      </c>
      <c r="P7" s="20"/>
      <c r="Q7" s="42">
        <f>SUM(Q8:Q9)</f>
        <v>2731551</v>
      </c>
      <c r="R7" s="26"/>
      <c r="S7" s="42">
        <f>SUM(S8:S9)</f>
        <v>4436436</v>
      </c>
      <c r="T7" s="20"/>
      <c r="U7" s="41"/>
      <c r="V7" s="20"/>
      <c r="W7" s="42">
        <f>SUM(W8:W9)</f>
        <v>3702247</v>
      </c>
      <c r="X7" s="20"/>
      <c r="Y7" s="42">
        <f>SUM(Y8:Y9)</f>
        <v>5717519</v>
      </c>
      <c r="Z7" s="20"/>
      <c r="AA7" s="42">
        <f>SUM(AA8:AA9)</f>
        <v>9475288</v>
      </c>
    </row>
    <row r="8" ht="12.75" customHeight="1">
      <c r="A8" s="3" t="s">
        <v>48</v>
      </c>
      <c r="B8" s="78" t="s">
        <v>48</v>
      </c>
      <c r="C8" s="19"/>
      <c r="D8" s="41">
        <v>68777.0</v>
      </c>
      <c r="E8" s="53"/>
      <c r="F8" s="41">
        <v>855477.0</v>
      </c>
      <c r="G8" s="53"/>
      <c r="H8" s="42">
        <v>4128345.0</v>
      </c>
      <c r="I8" s="53"/>
      <c r="J8" s="41">
        <v>6960851.0</v>
      </c>
      <c r="K8" s="20"/>
      <c r="L8" s="53"/>
      <c r="M8" s="53"/>
      <c r="N8" s="20"/>
      <c r="O8" s="41">
        <v>1965594.0</v>
      </c>
      <c r="P8" s="20"/>
      <c r="Q8" s="41">
        <v>3196660.0</v>
      </c>
      <c r="R8" s="53"/>
      <c r="S8" s="41">
        <v>4436504.0</v>
      </c>
      <c r="T8" s="20"/>
      <c r="U8" s="41"/>
      <c r="V8" s="20"/>
      <c r="W8" s="20">
        <v>3702247.0</v>
      </c>
      <c r="X8" s="20"/>
      <c r="Y8" s="20">
        <v>6294567.0</v>
      </c>
      <c r="Z8" s="20"/>
      <c r="AA8" s="20">
        <v>9479912.0</v>
      </c>
    </row>
    <row r="9" ht="12.75" customHeight="1">
      <c r="A9" s="3" t="s">
        <v>104</v>
      </c>
      <c r="B9" s="78" t="s">
        <v>48</v>
      </c>
      <c r="C9" s="19"/>
      <c r="D9" s="23">
        <v>-8650.0</v>
      </c>
      <c r="E9" s="20"/>
      <c r="F9" s="23">
        <v>-130527.0</v>
      </c>
      <c r="G9" s="20"/>
      <c r="H9" s="23" t="s">
        <v>14</v>
      </c>
      <c r="I9" s="20"/>
      <c r="J9" s="23">
        <v>-577048.0</v>
      </c>
      <c r="K9" s="20"/>
      <c r="L9" s="41"/>
      <c r="M9" s="41"/>
      <c r="N9" s="20"/>
      <c r="O9" s="23" t="s">
        <v>14</v>
      </c>
      <c r="P9" s="20"/>
      <c r="Q9" s="23">
        <v>-465109.0</v>
      </c>
      <c r="R9" s="20"/>
      <c r="S9" s="23">
        <v>-68.0</v>
      </c>
      <c r="T9" s="20"/>
      <c r="U9" s="41"/>
      <c r="V9" s="20"/>
      <c r="W9" s="23" t="s">
        <v>14</v>
      </c>
      <c r="X9" s="20"/>
      <c r="Y9" s="79">
        <v>-577048.0</v>
      </c>
      <c r="Z9" s="80"/>
      <c r="AA9" s="23">
        <v>-4624.0</v>
      </c>
    </row>
    <row r="10" ht="12.75" customHeight="1">
      <c r="A10" s="3"/>
      <c r="B10" s="78"/>
      <c r="C10" s="19"/>
      <c r="D10" s="23"/>
      <c r="E10" s="20"/>
      <c r="F10" s="23"/>
      <c r="G10" s="20"/>
      <c r="H10" s="81"/>
      <c r="I10" s="20"/>
      <c r="J10" s="41"/>
      <c r="K10" s="20"/>
      <c r="L10" s="41"/>
      <c r="M10" s="41"/>
      <c r="N10" s="20"/>
      <c r="O10" s="41"/>
      <c r="P10" s="20"/>
      <c r="Q10" s="41"/>
      <c r="R10" s="20"/>
      <c r="S10" s="41"/>
      <c r="T10" s="20"/>
      <c r="U10" s="41"/>
      <c r="V10" s="20"/>
      <c r="W10" s="41"/>
      <c r="X10" s="20"/>
      <c r="Y10" s="82"/>
      <c r="Z10" s="80"/>
      <c r="AA10" s="41"/>
    </row>
    <row r="11" ht="12.75" customHeight="1">
      <c r="A11" s="18" t="s">
        <v>105</v>
      </c>
      <c r="B11" s="78"/>
      <c r="C11" s="15"/>
      <c r="D11" s="42">
        <f>SUM(D12:D22)</f>
        <v>28374</v>
      </c>
      <c r="E11" s="83"/>
      <c r="F11" s="42">
        <f>SUM(F12:F22)</f>
        <v>411840</v>
      </c>
      <c r="G11" s="83"/>
      <c r="H11" s="42">
        <f>SUM(H12:H22)</f>
        <v>2651272</v>
      </c>
      <c r="I11" s="83"/>
      <c r="J11" s="42">
        <f>SUM(J12:J21)</f>
        <v>3230673</v>
      </c>
      <c r="K11" s="26"/>
      <c r="L11" s="41"/>
      <c r="M11" s="41"/>
      <c r="N11" s="20"/>
      <c r="O11" s="42">
        <f>SUM(O12:O21)</f>
        <v>1467226</v>
      </c>
      <c r="P11" s="20"/>
      <c r="Q11" s="42">
        <f>SUM(Q12:Q22)</f>
        <v>1371344</v>
      </c>
      <c r="R11" s="83"/>
      <c r="S11" s="42">
        <f>SUM(S12:S22)</f>
        <v>2035325</v>
      </c>
      <c r="T11" s="20"/>
      <c r="U11" s="41"/>
      <c r="V11" s="20"/>
      <c r="W11" s="42">
        <f>SUM(W12:W22)</f>
        <v>2527302</v>
      </c>
      <c r="X11" s="20"/>
      <c r="Y11" s="84">
        <f>SUM(Y12:Y22)</f>
        <v>3247227</v>
      </c>
      <c r="Z11" s="80"/>
      <c r="AA11" s="42">
        <f>SUM(AA12:AA22)</f>
        <v>4901995</v>
      </c>
    </row>
    <row r="12" ht="12.75" customHeight="1">
      <c r="A12" s="3" t="s">
        <v>60</v>
      </c>
      <c r="B12" s="78" t="s">
        <v>106</v>
      </c>
      <c r="C12" s="15"/>
      <c r="D12" s="23">
        <v>21596.0</v>
      </c>
      <c r="E12" s="20"/>
      <c r="F12" s="23">
        <v>223533.0</v>
      </c>
      <c r="G12" s="20"/>
      <c r="H12" s="23">
        <v>1796426.0</v>
      </c>
      <c r="I12" s="20"/>
      <c r="J12" s="23">
        <v>830504.0</v>
      </c>
      <c r="K12" s="26"/>
      <c r="L12" s="41"/>
      <c r="M12" s="41"/>
      <c r="N12" s="26"/>
      <c r="O12" s="41">
        <v>1056911.0</v>
      </c>
      <c r="P12" s="26"/>
      <c r="Q12" s="41">
        <v>384896.0</v>
      </c>
      <c r="R12" s="20"/>
      <c r="S12" s="41">
        <v>1262523.0</v>
      </c>
      <c r="T12" s="26"/>
      <c r="U12" s="41"/>
      <c r="V12" s="26"/>
      <c r="W12" s="41">
        <v>1806418.0</v>
      </c>
      <c r="X12" s="26"/>
      <c r="Y12" s="82">
        <v>1631777.0</v>
      </c>
      <c r="Z12" s="85"/>
      <c r="AA12" s="41">
        <v>3088952.0</v>
      </c>
    </row>
    <row r="13" ht="12.75" customHeight="1">
      <c r="A13" s="3" t="s">
        <v>58</v>
      </c>
      <c r="B13" s="78" t="s">
        <v>106</v>
      </c>
      <c r="C13" s="19"/>
      <c r="D13" s="23">
        <v>3834.0</v>
      </c>
      <c r="E13" s="53"/>
      <c r="F13" s="53" t="s">
        <v>14</v>
      </c>
      <c r="G13" s="53"/>
      <c r="H13" s="53" t="s">
        <v>14</v>
      </c>
      <c r="I13" s="53"/>
      <c r="J13" s="23">
        <v>4475.0</v>
      </c>
      <c r="K13" s="20"/>
      <c r="L13" s="53"/>
      <c r="M13" s="53"/>
      <c r="N13" s="20"/>
      <c r="O13" s="23">
        <v>0.0</v>
      </c>
      <c r="P13" s="20"/>
      <c r="Q13" s="23">
        <v>0.0</v>
      </c>
      <c r="R13" s="53"/>
      <c r="S13" s="41">
        <v>2629.0</v>
      </c>
      <c r="T13" s="20"/>
      <c r="U13" s="41"/>
      <c r="V13" s="20"/>
      <c r="W13" s="65" t="s">
        <v>14</v>
      </c>
      <c r="X13" s="20"/>
      <c r="Y13" s="86" t="s">
        <v>14</v>
      </c>
      <c r="Z13" s="80"/>
      <c r="AA13" s="65">
        <v>2728.0</v>
      </c>
    </row>
    <row r="14" ht="12.75" customHeight="1">
      <c r="A14" s="3" t="s">
        <v>59</v>
      </c>
      <c r="B14" s="78" t="s">
        <v>106</v>
      </c>
      <c r="C14" s="19"/>
      <c r="D14" s="23" t="s">
        <v>14</v>
      </c>
      <c r="E14" s="20"/>
      <c r="F14" s="23" t="s">
        <v>14</v>
      </c>
      <c r="G14" s="20"/>
      <c r="H14" s="23" t="s">
        <v>14</v>
      </c>
      <c r="I14" s="20"/>
      <c r="J14" s="23">
        <v>-15236.0</v>
      </c>
      <c r="K14" s="20"/>
      <c r="L14" s="41"/>
      <c r="M14" s="41"/>
      <c r="N14" s="20"/>
      <c r="O14" s="23">
        <v>0.0</v>
      </c>
      <c r="P14" s="20"/>
      <c r="Q14" s="23">
        <v>0.0</v>
      </c>
      <c r="R14" s="20"/>
      <c r="S14" s="23">
        <v>111218.0</v>
      </c>
      <c r="T14" s="20"/>
      <c r="U14" s="41"/>
      <c r="V14" s="20"/>
      <c r="W14" s="23" t="s">
        <v>14</v>
      </c>
      <c r="X14" s="20"/>
      <c r="Y14" s="79" t="s">
        <v>14</v>
      </c>
      <c r="Z14" s="80"/>
      <c r="AA14" s="23">
        <v>320944.0</v>
      </c>
    </row>
    <row r="15" ht="12.75" customHeight="1">
      <c r="A15" s="3" t="s">
        <v>55</v>
      </c>
      <c r="B15" s="78" t="s">
        <v>107</v>
      </c>
      <c r="C15" s="19"/>
      <c r="D15" s="23" t="s">
        <v>14</v>
      </c>
      <c r="E15" s="20"/>
      <c r="F15" s="23">
        <v>-8040.0</v>
      </c>
      <c r="G15" s="20"/>
      <c r="H15" s="87">
        <v>-30467.0</v>
      </c>
      <c r="I15" s="20"/>
      <c r="J15" s="23">
        <v>-89277.0</v>
      </c>
      <c r="K15" s="20"/>
      <c r="L15" s="41"/>
      <c r="M15" s="41"/>
      <c r="N15" s="20"/>
      <c r="O15" s="23">
        <v>-5272.0</v>
      </c>
      <c r="P15" s="20"/>
      <c r="Q15" s="23">
        <v>-23172.0</v>
      </c>
      <c r="R15" s="20"/>
      <c r="S15" s="23">
        <v>-579885.0</v>
      </c>
      <c r="T15" s="20"/>
      <c r="U15" s="41"/>
      <c r="V15" s="20"/>
      <c r="W15" s="23">
        <v>-18162.0</v>
      </c>
      <c r="X15" s="20"/>
      <c r="Y15" s="79">
        <v>-41843.0</v>
      </c>
      <c r="Z15" s="80"/>
      <c r="AA15" s="23">
        <v>-1016667.0</v>
      </c>
    </row>
    <row r="16" ht="12.75" customHeight="1">
      <c r="A16" s="3" t="s">
        <v>56</v>
      </c>
      <c r="B16" s="78" t="s">
        <v>108</v>
      </c>
      <c r="C16" s="19"/>
      <c r="D16" s="23">
        <v>647.0</v>
      </c>
      <c r="E16" s="20"/>
      <c r="F16" s="23">
        <v>13707.0</v>
      </c>
      <c r="G16" s="20"/>
      <c r="H16" s="23">
        <v>168490.0</v>
      </c>
      <c r="I16" s="20"/>
      <c r="J16" s="23">
        <v>676676.0</v>
      </c>
      <c r="K16" s="20"/>
      <c r="L16" s="41"/>
      <c r="M16" s="41"/>
      <c r="N16" s="20"/>
      <c r="O16" s="23">
        <v>78690.0</v>
      </c>
      <c r="P16" s="20"/>
      <c r="Q16" s="23">
        <v>548147.0</v>
      </c>
      <c r="R16" s="20"/>
      <c r="S16" s="23">
        <v>487985.0</v>
      </c>
      <c r="T16" s="20"/>
      <c r="U16" s="41"/>
      <c r="V16" s="20"/>
      <c r="W16" s="23">
        <v>128918.0</v>
      </c>
      <c r="X16" s="20"/>
      <c r="Y16" s="79">
        <v>697112.0</v>
      </c>
      <c r="Z16" s="80"/>
      <c r="AA16" s="23">
        <v>1027124.0</v>
      </c>
    </row>
    <row r="17" ht="12.75" customHeight="1">
      <c r="A17" s="3" t="s">
        <v>109</v>
      </c>
      <c r="B17" s="78" t="s">
        <v>110</v>
      </c>
      <c r="C17" s="19"/>
      <c r="D17" s="23" t="s">
        <v>14</v>
      </c>
      <c r="E17" s="20"/>
      <c r="F17" s="23" t="s">
        <v>14</v>
      </c>
      <c r="G17" s="20"/>
      <c r="H17" s="23">
        <v>-35712.0</v>
      </c>
      <c r="I17" s="20"/>
      <c r="J17" s="23">
        <v>-22764.0</v>
      </c>
      <c r="K17" s="20"/>
      <c r="L17" s="26"/>
      <c r="M17" s="26"/>
      <c r="N17" s="20"/>
      <c r="O17" s="23">
        <v>0.0</v>
      </c>
      <c r="P17" s="20"/>
      <c r="Q17" s="23">
        <v>0.0</v>
      </c>
      <c r="R17" s="20"/>
      <c r="S17" s="23">
        <v>-5691.0</v>
      </c>
      <c r="T17" s="20"/>
      <c r="U17" s="41"/>
      <c r="V17" s="20"/>
      <c r="W17" s="23"/>
      <c r="X17" s="20"/>
      <c r="Y17" s="79"/>
      <c r="Z17" s="80"/>
      <c r="AA17" s="23">
        <v>-8537.0</v>
      </c>
    </row>
    <row r="18" ht="12.75" customHeight="1">
      <c r="A18" s="3" t="s">
        <v>111</v>
      </c>
      <c r="B18" s="78" t="s">
        <v>51</v>
      </c>
      <c r="C18" s="19"/>
      <c r="D18" s="23" t="s">
        <v>14</v>
      </c>
      <c r="E18" s="20"/>
      <c r="F18" s="23">
        <v>953.0</v>
      </c>
      <c r="G18" s="20"/>
      <c r="H18" s="23">
        <v>14377.0</v>
      </c>
      <c r="I18" s="20"/>
      <c r="J18" s="23">
        <v>35163.0</v>
      </c>
      <c r="K18" s="20"/>
      <c r="L18" s="41"/>
      <c r="M18" s="41"/>
      <c r="N18" s="20"/>
      <c r="O18" s="41">
        <v>5618.0</v>
      </c>
      <c r="P18" s="20"/>
      <c r="Q18" s="41">
        <v>17233.0</v>
      </c>
      <c r="R18" s="20"/>
      <c r="S18" s="41">
        <v>11686.0</v>
      </c>
      <c r="T18" s="20"/>
      <c r="U18" s="41"/>
      <c r="V18" s="20"/>
      <c r="W18" s="41">
        <v>14283.0</v>
      </c>
      <c r="X18" s="20"/>
      <c r="Y18" s="41">
        <v>26020.0</v>
      </c>
      <c r="Z18" s="20"/>
      <c r="AA18" s="41">
        <v>55332.0</v>
      </c>
    </row>
    <row r="19" ht="12.75" customHeight="1">
      <c r="A19" s="3" t="s">
        <v>111</v>
      </c>
      <c r="B19" s="78" t="s">
        <v>49</v>
      </c>
      <c r="C19" s="19"/>
      <c r="D19" s="79">
        <v>2297.0</v>
      </c>
      <c r="E19" s="20"/>
      <c r="F19" s="23">
        <v>81349.0</v>
      </c>
      <c r="G19" s="20"/>
      <c r="H19" s="23">
        <v>652901.0</v>
      </c>
      <c r="I19" s="20"/>
      <c r="J19" s="23">
        <v>1081272.0</v>
      </c>
      <c r="K19" s="20"/>
      <c r="L19" s="41"/>
      <c r="M19" s="41"/>
      <c r="N19" s="20"/>
      <c r="O19" s="41">
        <v>281734.0</v>
      </c>
      <c r="P19" s="20"/>
      <c r="Q19" s="41">
        <v>444240.0</v>
      </c>
      <c r="R19" s="20"/>
      <c r="S19" s="41">
        <v>744860.0</v>
      </c>
      <c r="T19" s="20"/>
      <c r="U19" s="41"/>
      <c r="V19" s="20"/>
      <c r="W19" s="41">
        <v>546300.0</v>
      </c>
      <c r="X19" s="20"/>
      <c r="Y19" s="41">
        <v>934161.0</v>
      </c>
      <c r="Z19" s="20"/>
      <c r="AA19" s="41">
        <v>1432119.0</v>
      </c>
    </row>
    <row r="20" ht="12.75" customHeight="1">
      <c r="A20" s="3" t="s">
        <v>112</v>
      </c>
      <c r="B20" s="63"/>
      <c r="C20" s="3"/>
      <c r="D20" s="41"/>
      <c r="E20" s="41"/>
      <c r="F20" s="23">
        <v>100338.0</v>
      </c>
      <c r="G20" s="41"/>
      <c r="H20" s="87">
        <f>49545-H17</f>
        <v>85257</v>
      </c>
      <c r="I20" s="41"/>
      <c r="J20" s="23">
        <v>155314.0</v>
      </c>
      <c r="K20" s="41"/>
      <c r="L20" s="41"/>
      <c r="M20" s="41"/>
      <c r="N20" s="41"/>
      <c r="O20" s="79">
        <v>49545.0</v>
      </c>
      <c r="P20" s="82"/>
      <c r="Q20" s="79" t="s">
        <v>14</v>
      </c>
      <c r="R20" s="80"/>
      <c r="S20" s="79"/>
      <c r="T20" s="82"/>
      <c r="U20" s="82"/>
      <c r="V20" s="82"/>
      <c r="W20" s="79">
        <v>49545.0</v>
      </c>
      <c r="X20" s="41"/>
      <c r="Y20" s="41"/>
      <c r="Z20" s="41"/>
      <c r="AA20" s="23"/>
    </row>
    <row r="21" ht="12.75" customHeight="1">
      <c r="A21" s="63" t="s">
        <v>113</v>
      </c>
      <c r="B21" s="78"/>
      <c r="C21" s="19"/>
      <c r="D21" s="23" t="s">
        <v>14</v>
      </c>
      <c r="E21" s="20"/>
      <c r="F21" s="23" t="s">
        <v>14</v>
      </c>
      <c r="G21" s="20"/>
      <c r="H21" s="23" t="s">
        <v>14</v>
      </c>
      <c r="I21" s="20"/>
      <c r="J21" s="23">
        <v>574546.0</v>
      </c>
      <c r="K21" s="20"/>
      <c r="L21" s="41"/>
      <c r="M21" s="41"/>
      <c r="N21" s="20"/>
      <c r="O21" s="88"/>
      <c r="P21" s="20"/>
      <c r="Q21" s="41"/>
      <c r="R21" s="20"/>
      <c r="S21" s="41"/>
      <c r="T21" s="20"/>
      <c r="U21" s="41"/>
      <c r="V21" s="20"/>
      <c r="W21" s="41"/>
      <c r="X21" s="20"/>
      <c r="Y21" s="41"/>
      <c r="Z21" s="20"/>
      <c r="AA21" s="41"/>
    </row>
    <row r="22" ht="12.75" customHeight="1">
      <c r="A22" s="89"/>
      <c r="B22" s="78"/>
      <c r="C22" s="19"/>
      <c r="D22" s="23"/>
      <c r="E22" s="20"/>
      <c r="F22" s="23"/>
      <c r="G22" s="20"/>
      <c r="H22" s="23"/>
      <c r="I22" s="20"/>
      <c r="J22" s="41"/>
      <c r="K22" s="20"/>
      <c r="L22" s="67"/>
      <c r="M22" s="67"/>
      <c r="N22" s="20"/>
      <c r="O22" s="41"/>
      <c r="P22" s="20"/>
      <c r="Q22" s="41"/>
      <c r="R22" s="20"/>
      <c r="S22" s="41"/>
      <c r="T22" s="20"/>
      <c r="U22" s="41"/>
      <c r="V22" s="20"/>
      <c r="W22" s="41"/>
      <c r="X22" s="20"/>
      <c r="Y22" s="41"/>
      <c r="Z22" s="20"/>
      <c r="AA22" s="41"/>
    </row>
    <row r="23" ht="12.75" customHeight="1">
      <c r="A23" s="18" t="s">
        <v>114</v>
      </c>
      <c r="B23" s="78"/>
      <c r="C23" s="15"/>
      <c r="D23" s="42">
        <f>D11-(D24+D25)</f>
        <v>27486</v>
      </c>
      <c r="E23" s="26"/>
      <c r="F23" s="42">
        <f>F11-(F24+F25)</f>
        <v>377329</v>
      </c>
      <c r="G23" s="26"/>
      <c r="H23" s="42">
        <f>H11</f>
        <v>2651272</v>
      </c>
      <c r="I23" s="26"/>
      <c r="J23" s="42">
        <f>J11-(J24+J25)</f>
        <v>3280703</v>
      </c>
      <c r="K23" s="26"/>
      <c r="L23" s="41"/>
      <c r="M23" s="41"/>
      <c r="N23" s="20"/>
      <c r="O23" s="42">
        <f>O11-(O24+O25)</f>
        <v>1467226</v>
      </c>
      <c r="P23" s="20"/>
      <c r="Q23" s="42">
        <f>Q11-(Q24+Q25)</f>
        <v>1401299</v>
      </c>
      <c r="R23" s="26"/>
      <c r="S23" s="42">
        <f>S11-(S24+S25)</f>
        <v>2035283</v>
      </c>
      <c r="T23" s="20"/>
      <c r="U23" s="41"/>
      <c r="V23" s="20"/>
      <c r="W23" s="42">
        <f>W11-(W24+W25)</f>
        <v>2527302</v>
      </c>
      <c r="X23" s="20"/>
      <c r="Y23" s="42">
        <f>Y11-(Y24+Y25)</f>
        <v>3297111</v>
      </c>
      <c r="Z23" s="20"/>
      <c r="AA23" s="42">
        <f>AA11-(AA24+AA25)</f>
        <v>4898789</v>
      </c>
    </row>
    <row r="24" ht="12.75" customHeight="1">
      <c r="A24" s="3" t="s">
        <v>104</v>
      </c>
      <c r="B24" s="78" t="s">
        <v>48</v>
      </c>
      <c r="C24" s="19"/>
      <c r="D24" s="23">
        <v>8650.0</v>
      </c>
      <c r="E24" s="20"/>
      <c r="F24" s="23">
        <v>130527.0</v>
      </c>
      <c r="G24" s="20"/>
      <c r="H24" s="23" t="s">
        <v>14</v>
      </c>
      <c r="I24" s="20"/>
      <c r="J24" s="23">
        <v>577048.0</v>
      </c>
      <c r="K24" s="20"/>
      <c r="L24" s="41"/>
      <c r="M24" s="41"/>
      <c r="N24" s="20"/>
      <c r="O24" s="23">
        <v>0.0</v>
      </c>
      <c r="P24" s="20"/>
      <c r="Q24" s="41">
        <v>465109.0</v>
      </c>
      <c r="R24" s="20"/>
      <c r="S24" s="41">
        <v>68.0</v>
      </c>
      <c r="T24" s="20"/>
      <c r="U24" s="41"/>
      <c r="V24" s="20"/>
      <c r="W24" s="23">
        <v>0.0</v>
      </c>
      <c r="X24" s="20"/>
      <c r="Y24" s="23">
        <v>577048.0</v>
      </c>
      <c r="Z24" s="20"/>
      <c r="AA24" s="23">
        <v>4624.0</v>
      </c>
    </row>
    <row r="25" ht="12.75" customHeight="1">
      <c r="A25" s="3" t="s">
        <v>115</v>
      </c>
      <c r="B25" s="78" t="s">
        <v>116</v>
      </c>
      <c r="C25" s="15"/>
      <c r="D25" s="23">
        <v>-7762.0</v>
      </c>
      <c r="E25" s="20"/>
      <c r="F25" s="23">
        <v>-96016.0</v>
      </c>
      <c r="G25" s="26"/>
      <c r="H25" s="53" t="s">
        <v>14</v>
      </c>
      <c r="I25" s="26"/>
      <c r="J25" s="23">
        <v>-627078.0</v>
      </c>
      <c r="K25" s="26"/>
      <c r="L25" s="41"/>
      <c r="M25" s="41"/>
      <c r="N25" s="26"/>
      <c r="O25" s="23">
        <v>0.0</v>
      </c>
      <c r="P25" s="26"/>
      <c r="Q25" s="23">
        <v>-495064.0</v>
      </c>
      <c r="R25" s="20"/>
      <c r="S25" s="23">
        <v>-26.0</v>
      </c>
      <c r="T25" s="26"/>
      <c r="U25" s="41"/>
      <c r="V25" s="26"/>
      <c r="W25" s="23">
        <v>0.0</v>
      </c>
      <c r="X25" s="26"/>
      <c r="Y25" s="23">
        <v>-626932.0</v>
      </c>
      <c r="Z25" s="26"/>
      <c r="AA25" s="23">
        <v>-1418.0</v>
      </c>
    </row>
    <row r="26" ht="12.75" customHeight="1">
      <c r="A26" s="3"/>
      <c r="B26" s="78"/>
      <c r="C26" s="19"/>
      <c r="D26" s="16"/>
      <c r="E26" s="19"/>
      <c r="F26" s="16"/>
      <c r="G26" s="19"/>
      <c r="H26" s="16"/>
      <c r="I26" s="19"/>
      <c r="J26" s="21"/>
      <c r="K26" s="19"/>
      <c r="L26" s="3"/>
      <c r="M26" s="3"/>
      <c r="N26" s="19"/>
      <c r="O26" s="21"/>
      <c r="P26" s="19"/>
      <c r="Q26" s="21"/>
      <c r="R26" s="19"/>
      <c r="S26" s="21"/>
      <c r="T26" s="19"/>
      <c r="U26" s="3"/>
      <c r="V26" s="19"/>
      <c r="W26" s="3"/>
      <c r="X26" s="19"/>
      <c r="Y26" s="3"/>
      <c r="Z26" s="19"/>
      <c r="AA26" s="3"/>
    </row>
    <row r="27" ht="12.75" customHeight="1">
      <c r="A27" s="3" t="s">
        <v>117</v>
      </c>
      <c r="B27" s="78" t="s">
        <v>118</v>
      </c>
      <c r="C27" s="90"/>
      <c r="D27" s="91">
        <f>D11/D5</f>
        <v>0.4125507074</v>
      </c>
      <c r="E27" s="15"/>
      <c r="F27" s="91">
        <f>F11/F5</f>
        <v>0.4814156313</v>
      </c>
      <c r="G27" s="15"/>
      <c r="H27" s="91">
        <f>H11/H5</f>
        <v>0.6422118306</v>
      </c>
      <c r="I27" s="15"/>
      <c r="J27" s="91">
        <f>J11/J5</f>
        <v>0.4641204071</v>
      </c>
      <c r="K27" s="90"/>
      <c r="L27" s="3"/>
      <c r="M27" s="3"/>
      <c r="N27" s="15"/>
      <c r="O27" s="91">
        <f>O11/O5</f>
        <v>0.7464542525</v>
      </c>
      <c r="P27" s="15"/>
      <c r="Q27" s="91">
        <f>Q11/Q5</f>
        <v>0.4289927612</v>
      </c>
      <c r="R27" s="15"/>
      <c r="S27" s="91">
        <f>S11/S5</f>
        <v>0.4587677595</v>
      </c>
      <c r="T27" s="15"/>
      <c r="U27" s="3"/>
      <c r="V27" s="15"/>
      <c r="W27" s="91">
        <f>W11/W5</f>
        <v>0.6826400291</v>
      </c>
      <c r="X27" s="15"/>
      <c r="Y27" s="91">
        <f>Y11/Y5</f>
        <v>0.5158777403</v>
      </c>
      <c r="Z27" s="15"/>
      <c r="AA27" s="91">
        <f>AA11/AA5</f>
        <v>0.5170928802</v>
      </c>
    </row>
    <row r="28" ht="12.75" customHeight="1">
      <c r="A28" s="3"/>
      <c r="B28" s="78"/>
      <c r="C28" s="19"/>
      <c r="D28" s="16"/>
      <c r="E28" s="19"/>
      <c r="F28" s="16"/>
      <c r="G28" s="19"/>
      <c r="H28" s="16"/>
      <c r="I28" s="19"/>
      <c r="J28" s="21"/>
      <c r="K28" s="19"/>
      <c r="L28" s="3"/>
      <c r="M28" s="3"/>
      <c r="N28" s="19"/>
      <c r="O28" s="21"/>
      <c r="P28" s="19"/>
      <c r="Q28" s="21"/>
      <c r="R28" s="19"/>
      <c r="S28" s="21"/>
      <c r="T28" s="19"/>
      <c r="U28" s="3"/>
      <c r="V28" s="19"/>
      <c r="W28" s="21"/>
      <c r="X28" s="19"/>
      <c r="Y28" s="21"/>
      <c r="Z28" s="19"/>
      <c r="AA28" s="21"/>
    </row>
    <row r="29" ht="12.75" customHeight="1">
      <c r="A29" s="3" t="s">
        <v>119</v>
      </c>
      <c r="B29" s="78" t="s">
        <v>120</v>
      </c>
      <c r="C29" s="92"/>
      <c r="D29" s="91">
        <f>D23/D7</f>
        <v>0.4571324031</v>
      </c>
      <c r="E29" s="31"/>
      <c r="F29" s="91">
        <f>F23/F7</f>
        <v>0.5204896889</v>
      </c>
      <c r="G29" s="31"/>
      <c r="H29" s="91">
        <f>H23/H7</f>
        <v>0.6422118306</v>
      </c>
      <c r="I29" s="31"/>
      <c r="J29" s="91">
        <f>J23/J7</f>
        <v>0.5139104387</v>
      </c>
      <c r="K29" s="92"/>
      <c r="L29" s="3"/>
      <c r="M29" s="3"/>
      <c r="N29" s="31"/>
      <c r="O29" s="91">
        <f>O23/O7</f>
        <v>0.7464542525</v>
      </c>
      <c r="P29" s="31"/>
      <c r="Q29" s="91">
        <f>Q23/Q7</f>
        <v>0.5130048826</v>
      </c>
      <c r="R29" s="31"/>
      <c r="S29" s="91">
        <f>S23/S7</f>
        <v>0.4587653242</v>
      </c>
      <c r="T29" s="31"/>
      <c r="U29" s="3"/>
      <c r="V29" s="31"/>
      <c r="W29" s="91">
        <f>W23/W7</f>
        <v>0.6826400291</v>
      </c>
      <c r="X29" s="31"/>
      <c r="Y29" s="91">
        <f>Y23/Y7</f>
        <v>0.5766681318</v>
      </c>
      <c r="Z29" s="31"/>
      <c r="AA29" s="91">
        <f>AA23/AA7</f>
        <v>0.5170068709</v>
      </c>
    </row>
    <row r="30" ht="12.75" customHeight="1">
      <c r="A30" s="3"/>
      <c r="B30" s="78"/>
      <c r="C30" s="31"/>
      <c r="D30" s="60"/>
      <c r="E30" s="31"/>
      <c r="F30" s="60"/>
      <c r="G30" s="31"/>
      <c r="H30" s="60"/>
      <c r="I30" s="31"/>
      <c r="J30" s="21"/>
      <c r="K30" s="31"/>
      <c r="L30" s="3"/>
      <c r="M30" s="3"/>
      <c r="N30" s="31"/>
      <c r="O30" s="21"/>
      <c r="P30" s="31"/>
      <c r="Q30" s="21"/>
      <c r="R30" s="31"/>
      <c r="S30" s="21"/>
      <c r="T30" s="31"/>
      <c r="U30" s="3"/>
      <c r="V30" s="31"/>
      <c r="W30" s="3"/>
      <c r="X30" s="31"/>
      <c r="Y30" s="3"/>
      <c r="Z30" s="31"/>
      <c r="AA30" s="3"/>
    </row>
    <row r="31" ht="12.75" customHeight="1">
      <c r="A31" s="18" t="s">
        <v>121</v>
      </c>
      <c r="B31" s="78" t="s">
        <v>106</v>
      </c>
      <c r="C31" s="19"/>
      <c r="D31" s="53">
        <f>D12</f>
        <v>21596</v>
      </c>
      <c r="E31" s="26"/>
      <c r="F31" s="53">
        <f>F12</f>
        <v>223533</v>
      </c>
      <c r="G31" s="26"/>
      <c r="H31" s="53">
        <f>H12</f>
        <v>1796426</v>
      </c>
      <c r="I31" s="26"/>
      <c r="J31" s="53">
        <f>J12</f>
        <v>830504</v>
      </c>
      <c r="K31" s="26"/>
      <c r="L31" s="42"/>
      <c r="M31" s="42"/>
      <c r="N31" s="26"/>
      <c r="O31" s="53">
        <f>O12</f>
        <v>1056911</v>
      </c>
      <c r="P31" s="26"/>
      <c r="Q31" s="53">
        <f>Q12</f>
        <v>384896</v>
      </c>
      <c r="R31" s="26"/>
      <c r="S31" s="53">
        <f>S12</f>
        <v>1262523</v>
      </c>
      <c r="T31" s="26"/>
      <c r="U31" s="42"/>
      <c r="V31" s="26"/>
      <c r="W31" s="53">
        <f>W12</f>
        <v>1806418</v>
      </c>
      <c r="X31" s="26"/>
      <c r="Y31" s="53">
        <f>Y12</f>
        <v>1631777</v>
      </c>
      <c r="Z31" s="26"/>
      <c r="AA31" s="53">
        <v>3088952.0</v>
      </c>
    </row>
    <row r="32" ht="12.75" customHeight="1">
      <c r="A32" s="3"/>
      <c r="B32" s="78"/>
      <c r="C32" s="19"/>
      <c r="D32" s="23"/>
      <c r="E32" s="20"/>
      <c r="F32" s="23"/>
      <c r="G32" s="20"/>
      <c r="H32" s="23"/>
      <c r="I32" s="20"/>
      <c r="J32" s="41"/>
      <c r="K32" s="20"/>
      <c r="L32" s="41"/>
      <c r="M32" s="41"/>
      <c r="N32" s="20"/>
      <c r="O32" s="41"/>
      <c r="P32" s="20"/>
      <c r="Q32" s="41"/>
      <c r="R32" s="20"/>
      <c r="S32" s="41"/>
      <c r="T32" s="20"/>
      <c r="U32" s="41"/>
      <c r="V32" s="20"/>
      <c r="W32" s="41"/>
      <c r="X32" s="20"/>
      <c r="Y32" s="41"/>
      <c r="Z32" s="20"/>
      <c r="AA32" s="41"/>
    </row>
    <row r="33" ht="12.75" customHeight="1">
      <c r="A33" s="3" t="s">
        <v>122</v>
      </c>
      <c r="B33" s="78" t="s">
        <v>123</v>
      </c>
      <c r="C33" s="19"/>
      <c r="D33" s="23" t="s">
        <v>14</v>
      </c>
      <c r="E33" s="20"/>
      <c r="F33" s="23" t="s">
        <v>14</v>
      </c>
      <c r="G33" s="20"/>
      <c r="H33" s="23" t="s">
        <v>14</v>
      </c>
      <c r="I33" s="20"/>
      <c r="J33" s="41">
        <f>J31+J21</f>
        <v>1405050</v>
      </c>
      <c r="K33" s="20"/>
      <c r="L33" s="41"/>
      <c r="M33" s="41"/>
      <c r="N33" s="20"/>
      <c r="O33" s="65" t="s">
        <v>14</v>
      </c>
      <c r="P33" s="20"/>
      <c r="Q33" s="65" t="s">
        <v>14</v>
      </c>
      <c r="R33" s="20"/>
      <c r="S33" s="65" t="s">
        <v>14</v>
      </c>
      <c r="T33" s="20"/>
      <c r="U33" s="41"/>
      <c r="V33" s="20"/>
      <c r="W33" s="65" t="s">
        <v>14</v>
      </c>
      <c r="X33" s="20"/>
      <c r="Y33" s="65" t="s">
        <v>14</v>
      </c>
      <c r="Z33" s="20"/>
      <c r="AA33" s="65" t="s">
        <v>14</v>
      </c>
    </row>
    <row r="34" ht="12.75" customHeight="1">
      <c r="A34" s="3"/>
      <c r="B34" s="78"/>
      <c r="C34" s="3"/>
      <c r="D34" s="23"/>
      <c r="E34" s="41"/>
      <c r="F34" s="23"/>
      <c r="G34" s="41"/>
      <c r="H34" s="23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ht="16.5" customHeight="1">
      <c r="A35" s="3"/>
      <c r="B35" s="78"/>
      <c r="C35" s="12"/>
      <c r="D35" s="23"/>
      <c r="E35" s="20"/>
      <c r="F35" s="23"/>
      <c r="G35" s="20"/>
      <c r="H35" s="23"/>
      <c r="I35" s="20"/>
      <c r="J35" s="23"/>
      <c r="K35" s="20"/>
      <c r="L35" s="41"/>
      <c r="M35" s="41"/>
      <c r="N35" s="20"/>
      <c r="O35" s="23"/>
      <c r="P35" s="20"/>
      <c r="Q35" s="23"/>
      <c r="R35" s="20"/>
      <c r="S35" s="23"/>
      <c r="T35" s="20"/>
      <c r="U35" s="41"/>
      <c r="V35" s="20"/>
      <c r="W35" s="41"/>
      <c r="X35" s="20"/>
      <c r="Y35" s="41"/>
      <c r="Z35" s="20"/>
      <c r="AA35" s="41"/>
    </row>
    <row r="36" ht="12.75" customHeight="1">
      <c r="A36" s="3" t="s">
        <v>124</v>
      </c>
      <c r="B36" s="78" t="s">
        <v>2</v>
      </c>
      <c r="C36" s="3"/>
      <c r="D36" s="42">
        <v>94599.0</v>
      </c>
      <c r="E36" s="42"/>
      <c r="F36" s="42">
        <v>278740.0</v>
      </c>
      <c r="G36" s="42"/>
      <c r="H36" s="42">
        <v>1727564.0</v>
      </c>
      <c r="I36" s="42"/>
      <c r="J36" s="53">
        <v>2151292.0</v>
      </c>
      <c r="K36" s="41"/>
      <c r="L36" s="41"/>
      <c r="M36" s="41"/>
      <c r="N36" s="41"/>
      <c r="O36" s="23">
        <v>1272687.0</v>
      </c>
      <c r="P36" s="41"/>
      <c r="Q36" s="23">
        <v>992980.0</v>
      </c>
      <c r="R36" s="42"/>
      <c r="S36" s="23">
        <v>1553167.0</v>
      </c>
      <c r="T36" s="41"/>
      <c r="U36" s="41"/>
      <c r="V36" s="41"/>
      <c r="W36" s="23">
        <v>2342988.0</v>
      </c>
      <c r="X36" s="41"/>
      <c r="Y36" s="23">
        <v>2480607.0</v>
      </c>
      <c r="Z36" s="41"/>
      <c r="AA36" s="23">
        <v>4320055.0</v>
      </c>
    </row>
    <row r="37" ht="12.75" customHeight="1">
      <c r="A37" s="3"/>
      <c r="B37" s="78"/>
      <c r="C37" s="3"/>
      <c r="D37" s="41"/>
      <c r="E37" s="41"/>
      <c r="F37" s="41"/>
      <c r="G37" s="41"/>
      <c r="H37" s="41"/>
      <c r="I37" s="41"/>
      <c r="J37" s="23"/>
      <c r="K37" s="41"/>
      <c r="L37" s="41"/>
      <c r="M37" s="41"/>
      <c r="N37" s="41"/>
      <c r="O37" s="23"/>
      <c r="P37" s="41"/>
      <c r="Q37" s="23"/>
      <c r="R37" s="41"/>
      <c r="S37" s="23"/>
      <c r="T37" s="41"/>
      <c r="U37" s="41"/>
      <c r="V37" s="41"/>
      <c r="W37" s="41"/>
      <c r="X37" s="41"/>
      <c r="Y37" s="41"/>
      <c r="Z37" s="41"/>
      <c r="AA37" s="41"/>
    </row>
    <row r="38" ht="27.0" customHeight="1">
      <c r="A38" s="93" t="s">
        <v>125</v>
      </c>
      <c r="B38" s="78"/>
      <c r="C38" s="3"/>
      <c r="D38" s="53">
        <f>SUM(D39:D40)</f>
        <v>50697</v>
      </c>
      <c r="E38" s="42"/>
      <c r="F38" s="53">
        <f>SUM(F39:F40)</f>
        <v>1278762</v>
      </c>
      <c r="G38" s="42"/>
      <c r="H38" s="53">
        <f>SUM(H39:H40)</f>
        <v>3204952</v>
      </c>
      <c r="I38" s="42"/>
      <c r="J38" s="53">
        <f>SUM(J39:J40)</f>
        <v>3765379</v>
      </c>
      <c r="K38" s="41"/>
      <c r="L38" s="41"/>
      <c r="M38" s="41"/>
      <c r="N38" s="41"/>
      <c r="O38" s="53">
        <f>SUM(O39:O40)</f>
        <v>1611156</v>
      </c>
      <c r="P38" s="41"/>
      <c r="Q38" s="53">
        <f>SUM(Q39:Q40)</f>
        <v>1603241</v>
      </c>
      <c r="R38" s="42"/>
      <c r="S38" s="53">
        <f>SUM(S39:S40)</f>
        <v>2226194</v>
      </c>
      <c r="T38" s="41"/>
      <c r="U38" s="41"/>
      <c r="V38" s="41"/>
      <c r="W38" s="53">
        <f>SUM(W39:W40)</f>
        <v>1888948</v>
      </c>
      <c r="X38" s="41"/>
      <c r="Y38" s="53">
        <f>SUM(Y39:Y40)</f>
        <v>1823487</v>
      </c>
      <c r="Z38" s="41"/>
      <c r="AA38" s="53">
        <f>SUM(AA39:AA40)</f>
        <v>3366779</v>
      </c>
    </row>
    <row r="39" ht="12.75" customHeight="1">
      <c r="A39" s="3" t="s">
        <v>79</v>
      </c>
      <c r="B39" s="78" t="s">
        <v>2</v>
      </c>
      <c r="C39" s="3"/>
      <c r="D39" s="41">
        <v>39113.0</v>
      </c>
      <c r="E39" s="41"/>
      <c r="F39" s="41">
        <v>1273449.0</v>
      </c>
      <c r="G39" s="41"/>
      <c r="H39" s="41">
        <v>3203042.0</v>
      </c>
      <c r="I39" s="41"/>
      <c r="J39" s="23">
        <v>3746664.0</v>
      </c>
      <c r="K39" s="41"/>
      <c r="L39" s="41"/>
      <c r="M39" s="41"/>
      <c r="N39" s="41"/>
      <c r="O39" s="20">
        <v>1610251.0</v>
      </c>
      <c r="P39" s="41"/>
      <c r="Q39" s="23">
        <v>1594835.0</v>
      </c>
      <c r="R39" s="41"/>
      <c r="S39" s="23">
        <v>2206698.0</v>
      </c>
      <c r="T39" s="41"/>
      <c r="U39" s="41"/>
      <c r="V39" s="41"/>
      <c r="W39" s="41">
        <v>1888042.0</v>
      </c>
      <c r="X39" s="41"/>
      <c r="Y39" s="41">
        <v>1808269.0</v>
      </c>
      <c r="Z39" s="41"/>
      <c r="AA39" s="41">
        <v>3330898.0</v>
      </c>
    </row>
    <row r="40" ht="12.75" customHeight="1">
      <c r="A40" s="3" t="s">
        <v>80</v>
      </c>
      <c r="B40" s="78" t="s">
        <v>2</v>
      </c>
      <c r="C40" s="3"/>
      <c r="D40" s="41">
        <v>11584.0</v>
      </c>
      <c r="E40" s="41"/>
      <c r="F40" s="41">
        <v>5313.0</v>
      </c>
      <c r="G40" s="41"/>
      <c r="H40" s="41">
        <v>1910.0</v>
      </c>
      <c r="I40" s="41"/>
      <c r="J40" s="23">
        <v>18715.0</v>
      </c>
      <c r="K40" s="41"/>
      <c r="L40" s="41"/>
      <c r="M40" s="41"/>
      <c r="N40" s="41"/>
      <c r="O40" s="20">
        <v>905.0</v>
      </c>
      <c r="P40" s="41"/>
      <c r="Q40" s="23">
        <v>8406.0</v>
      </c>
      <c r="R40" s="41"/>
      <c r="S40" s="23">
        <v>19496.0</v>
      </c>
      <c r="T40" s="41"/>
      <c r="U40" s="41"/>
      <c r="V40" s="41"/>
      <c r="W40" s="41">
        <v>906.0</v>
      </c>
      <c r="X40" s="41"/>
      <c r="Y40" s="41">
        <v>15218.0</v>
      </c>
      <c r="Z40" s="41"/>
      <c r="AA40" s="41">
        <v>35881.0</v>
      </c>
    </row>
    <row r="41" ht="12.75" customHeight="1">
      <c r="A41" s="3"/>
      <c r="B41" s="78"/>
      <c r="C41" s="3"/>
      <c r="D41" s="41"/>
      <c r="E41" s="41"/>
      <c r="F41" s="41"/>
      <c r="G41" s="41"/>
      <c r="H41" s="41"/>
      <c r="I41" s="41"/>
      <c r="J41" s="23"/>
      <c r="K41" s="41"/>
      <c r="L41" s="41"/>
      <c r="M41" s="41"/>
      <c r="N41" s="41"/>
      <c r="O41" s="23"/>
      <c r="P41" s="41"/>
      <c r="Q41" s="23"/>
      <c r="R41" s="41"/>
      <c r="S41" s="23"/>
      <c r="T41" s="41"/>
      <c r="U41" s="41"/>
      <c r="V41" s="41"/>
      <c r="W41" s="41"/>
      <c r="X41" s="41"/>
      <c r="Y41" s="41"/>
      <c r="Z41" s="41"/>
      <c r="AA41" s="41"/>
    </row>
    <row r="42" ht="12.75" customHeight="1">
      <c r="A42" s="18" t="s">
        <v>126</v>
      </c>
      <c r="B42" s="78" t="s">
        <v>127</v>
      </c>
      <c r="C42" s="3"/>
      <c r="D42" s="23">
        <f>D36-D38</f>
        <v>43902</v>
      </c>
      <c r="E42" s="41"/>
      <c r="F42" s="23">
        <f>F36-F38</f>
        <v>-1000022</v>
      </c>
      <c r="G42" s="41"/>
      <c r="H42" s="23">
        <f>H36-H38</f>
        <v>-1477388</v>
      </c>
      <c r="I42" s="41"/>
      <c r="J42" s="23">
        <f>J36-J38</f>
        <v>-1614087</v>
      </c>
      <c r="K42" s="41"/>
      <c r="L42" s="41"/>
      <c r="M42" s="41"/>
      <c r="N42" s="41"/>
      <c r="O42" s="23">
        <f>O36-O38</f>
        <v>-338469</v>
      </c>
      <c r="P42" s="41"/>
      <c r="Q42" s="23">
        <f>Q36-Q38</f>
        <v>-610261</v>
      </c>
      <c r="R42" s="41"/>
      <c r="S42" s="23">
        <f>S36-S38</f>
        <v>-673027</v>
      </c>
      <c r="T42" s="41"/>
      <c r="U42" s="41"/>
      <c r="V42" s="41"/>
      <c r="W42" s="23">
        <f>W36-W38</f>
        <v>454040</v>
      </c>
      <c r="X42" s="41"/>
      <c r="Y42" s="23">
        <f>Y36-Y38</f>
        <v>657120</v>
      </c>
      <c r="Z42" s="41"/>
      <c r="AA42" s="23">
        <f>AA36-AA38</f>
        <v>953276</v>
      </c>
    </row>
    <row r="43" ht="12.75" customHeight="1">
      <c r="A43" s="3"/>
      <c r="B43" s="78"/>
      <c r="C43" s="3"/>
      <c r="D43" s="41"/>
      <c r="E43" s="41"/>
      <c r="F43" s="41"/>
      <c r="G43" s="41"/>
      <c r="H43" s="41"/>
      <c r="I43" s="41"/>
      <c r="J43" s="23"/>
      <c r="K43" s="41"/>
      <c r="L43" s="41"/>
      <c r="M43" s="41"/>
      <c r="N43" s="41"/>
      <c r="O43" s="23"/>
      <c r="P43" s="41"/>
      <c r="Q43" s="23"/>
      <c r="R43" s="41"/>
      <c r="S43" s="23"/>
      <c r="T43" s="41"/>
      <c r="U43" s="41"/>
      <c r="V43" s="41"/>
      <c r="W43" s="41"/>
      <c r="X43" s="41"/>
      <c r="Y43" s="41"/>
      <c r="Z43" s="41"/>
      <c r="AA43" s="41"/>
    </row>
    <row r="44" ht="12.75" customHeight="1">
      <c r="A44" s="18" t="s">
        <v>128</v>
      </c>
      <c r="B44" s="78"/>
      <c r="C44" s="3"/>
      <c r="D44" s="53">
        <f>SUM(D45:D50)</f>
        <v>-36268</v>
      </c>
      <c r="E44" s="42"/>
      <c r="F44" s="53">
        <f>SUM(F45:F50)</f>
        <v>1022288</v>
      </c>
      <c r="G44" s="42"/>
      <c r="H44" s="53">
        <f>SUM(H45:H50)</f>
        <v>2289297</v>
      </c>
      <c r="I44" s="42"/>
      <c r="J44" s="53">
        <f>SUM(J45:J50)</f>
        <v>3511008</v>
      </c>
      <c r="K44" s="41"/>
      <c r="L44" s="41"/>
      <c r="M44" s="41"/>
      <c r="N44" s="41"/>
      <c r="O44" s="53"/>
      <c r="P44" s="41"/>
      <c r="Q44" s="53">
        <f>SUM(Q45:Q50)</f>
        <v>3331924</v>
      </c>
      <c r="R44" s="42"/>
      <c r="S44" s="53">
        <f>SUM(S45:S50)</f>
        <v>4628705</v>
      </c>
      <c r="T44" s="41"/>
      <c r="U44" s="41"/>
      <c r="V44" s="41"/>
      <c r="W44" s="53"/>
      <c r="X44" s="41"/>
      <c r="Y44" s="53">
        <f>SUM(Y45:Y50)</f>
        <v>3036090</v>
      </c>
      <c r="Z44" s="41"/>
      <c r="AA44" s="53">
        <f>SUM(AA45:AA50)</f>
        <v>2764662</v>
      </c>
    </row>
    <row r="45" ht="12.75" customHeight="1">
      <c r="A45" s="3" t="s">
        <v>129</v>
      </c>
      <c r="B45" s="78" t="s">
        <v>0</v>
      </c>
      <c r="C45" s="3"/>
      <c r="D45" s="23">
        <v>-37098.0</v>
      </c>
      <c r="E45" s="41"/>
      <c r="F45" s="23">
        <v>-29087.0</v>
      </c>
      <c r="G45" s="20"/>
      <c r="H45" s="23">
        <v>-392417.0</v>
      </c>
      <c r="I45" s="41"/>
      <c r="J45" s="23">
        <v>-2726478.0</v>
      </c>
      <c r="K45" s="41"/>
      <c r="L45" s="41"/>
      <c r="M45" s="41"/>
      <c r="N45" s="41"/>
      <c r="O45" s="23"/>
      <c r="P45" s="41"/>
      <c r="Q45" s="71">
        <v>-499890.0</v>
      </c>
      <c r="R45" s="41"/>
      <c r="S45" s="23">
        <v>-2021130.0</v>
      </c>
      <c r="T45" s="41"/>
      <c r="U45" s="41"/>
      <c r="V45" s="41"/>
      <c r="W45" s="23"/>
      <c r="X45" s="41"/>
      <c r="Y45" s="23">
        <v>-784838.0</v>
      </c>
      <c r="Z45" s="41"/>
      <c r="AA45" s="23">
        <v>-5239436.0</v>
      </c>
    </row>
    <row r="46" ht="12.75" customHeight="1">
      <c r="A46" s="3" t="s">
        <v>130</v>
      </c>
      <c r="B46" s="78" t="s">
        <v>0</v>
      </c>
      <c r="C46" s="3"/>
      <c r="D46" s="23" t="s">
        <v>14</v>
      </c>
      <c r="E46" s="41"/>
      <c r="F46" s="23" t="s">
        <v>14</v>
      </c>
      <c r="G46" s="20"/>
      <c r="H46" s="23" t="s">
        <v>14</v>
      </c>
      <c r="I46" s="41"/>
      <c r="J46" s="23" t="s">
        <v>14</v>
      </c>
      <c r="K46" s="41"/>
      <c r="L46" s="41"/>
      <c r="M46" s="41"/>
      <c r="N46" s="41"/>
      <c r="O46" s="23"/>
      <c r="P46" s="41"/>
      <c r="Q46" s="23" t="s">
        <v>14</v>
      </c>
      <c r="R46" s="41"/>
      <c r="S46" s="23" t="s">
        <v>14</v>
      </c>
      <c r="T46" s="41"/>
      <c r="U46" s="41"/>
      <c r="V46" s="41"/>
      <c r="W46" s="23"/>
      <c r="X46" s="41"/>
      <c r="Y46" s="23" t="s">
        <v>14</v>
      </c>
      <c r="Z46" s="41"/>
      <c r="AA46" s="23">
        <v>-2693878.0</v>
      </c>
    </row>
    <row r="47" ht="12.75" customHeight="1">
      <c r="A47" s="94" t="s">
        <v>35</v>
      </c>
      <c r="B47" s="78" t="s">
        <v>0</v>
      </c>
      <c r="C47" s="3"/>
      <c r="D47" s="65" t="s">
        <v>14</v>
      </c>
      <c r="E47" s="41"/>
      <c r="F47" s="23">
        <v>589472.0</v>
      </c>
      <c r="G47" s="41"/>
      <c r="H47" s="23">
        <v>1471664.0</v>
      </c>
      <c r="I47" s="41"/>
      <c r="J47" s="23">
        <v>4111952.0</v>
      </c>
      <c r="K47" s="41"/>
      <c r="L47" s="41"/>
      <c r="M47" s="41"/>
      <c r="N47" s="41"/>
      <c r="O47" s="20"/>
      <c r="P47" s="41"/>
      <c r="Q47" s="20">
        <v>3530841.0</v>
      </c>
      <c r="R47" s="41"/>
      <c r="S47" s="23">
        <v>4387807.0</v>
      </c>
      <c r="T47" s="41"/>
      <c r="U47" s="41"/>
      <c r="V47" s="41"/>
      <c r="W47" s="23"/>
      <c r="X47" s="41"/>
      <c r="Y47" s="23">
        <v>3482987.0</v>
      </c>
      <c r="Z47" s="41"/>
      <c r="AA47" s="20">
        <v>7842556.0</v>
      </c>
    </row>
    <row r="48" ht="12.75" customHeight="1">
      <c r="A48" s="94" t="s">
        <v>36</v>
      </c>
      <c r="B48" s="78" t="s">
        <v>0</v>
      </c>
      <c r="C48" s="3"/>
      <c r="D48" s="65" t="s">
        <v>14</v>
      </c>
      <c r="E48" s="41"/>
      <c r="F48" s="23">
        <v>10022.0</v>
      </c>
      <c r="G48" s="41"/>
      <c r="H48" s="23">
        <v>106454.0</v>
      </c>
      <c r="I48" s="41"/>
      <c r="J48" s="23">
        <v>398162.0</v>
      </c>
      <c r="K48" s="41"/>
      <c r="L48" s="41"/>
      <c r="M48" s="41"/>
      <c r="N48" s="41"/>
      <c r="O48" s="20"/>
      <c r="P48" s="41"/>
      <c r="Q48" s="20">
        <v>151796.0</v>
      </c>
      <c r="R48" s="41"/>
      <c r="S48" s="23">
        <v>985792.0</v>
      </c>
      <c r="T48" s="41"/>
      <c r="U48" s="41"/>
      <c r="V48" s="41"/>
      <c r="W48" s="20"/>
      <c r="X48" s="41"/>
      <c r="Y48" s="20">
        <v>158191.0</v>
      </c>
      <c r="Z48" s="41"/>
      <c r="AA48" s="23">
        <v>946521.0</v>
      </c>
    </row>
    <row r="49" ht="12.75" customHeight="1">
      <c r="A49" s="3" t="s">
        <v>41</v>
      </c>
      <c r="B49" s="78" t="s">
        <v>0</v>
      </c>
      <c r="C49" s="3"/>
      <c r="D49" s="41"/>
      <c r="E49" s="41"/>
      <c r="F49" s="23">
        <v>446523.0</v>
      </c>
      <c r="G49" s="41"/>
      <c r="H49" s="23">
        <v>1037338.0</v>
      </c>
      <c r="I49" s="41"/>
      <c r="J49" s="23">
        <v>1503541.0</v>
      </c>
      <c r="K49" s="41"/>
      <c r="L49" s="41"/>
      <c r="M49" s="41"/>
      <c r="N49" s="41"/>
      <c r="O49" s="20"/>
      <c r="P49" s="41"/>
      <c r="Q49" s="20">
        <v>55836.0</v>
      </c>
      <c r="R49" s="41"/>
      <c r="S49" s="23">
        <v>1040028.0</v>
      </c>
      <c r="T49" s="41"/>
      <c r="U49" s="41"/>
      <c r="V49" s="41"/>
      <c r="W49" s="23"/>
      <c r="X49" s="41"/>
      <c r="Y49" s="23">
        <v>90599.0</v>
      </c>
      <c r="Z49" s="41"/>
      <c r="AA49" s="23">
        <v>1693624.0</v>
      </c>
    </row>
    <row r="50" ht="12.75" customHeight="1">
      <c r="A50" s="3" t="s">
        <v>42</v>
      </c>
      <c r="B50" s="78" t="s">
        <v>0</v>
      </c>
      <c r="C50" s="3"/>
      <c r="D50" s="41">
        <v>830.0</v>
      </c>
      <c r="E50" s="41"/>
      <c r="F50" s="23">
        <v>5358.0</v>
      </c>
      <c r="G50" s="41"/>
      <c r="H50" s="23">
        <v>66258.0</v>
      </c>
      <c r="I50" s="41"/>
      <c r="J50" s="23">
        <v>223831.0</v>
      </c>
      <c r="K50" s="41"/>
      <c r="L50" s="41"/>
      <c r="M50" s="41"/>
      <c r="N50" s="41"/>
      <c r="O50" s="20"/>
      <c r="P50" s="41"/>
      <c r="Q50" s="20">
        <v>93341.0</v>
      </c>
      <c r="R50" s="41"/>
      <c r="S50" s="23">
        <v>236208.0</v>
      </c>
      <c r="T50" s="41"/>
      <c r="U50" s="41"/>
      <c r="V50" s="41"/>
      <c r="W50" s="23"/>
      <c r="X50" s="41"/>
      <c r="Y50" s="23">
        <v>89151.0</v>
      </c>
      <c r="Z50" s="41"/>
      <c r="AA50" s="41">
        <v>215275.0</v>
      </c>
    </row>
    <row r="51" ht="12.75" customHeight="1">
      <c r="A51" s="3"/>
      <c r="B51" s="78"/>
      <c r="C51" s="3"/>
      <c r="D51" s="41"/>
      <c r="E51" s="41"/>
      <c r="F51" s="41"/>
      <c r="G51" s="41"/>
      <c r="H51" s="41"/>
      <c r="I51" s="41"/>
      <c r="J51" s="23"/>
      <c r="K51" s="41"/>
      <c r="L51" s="41"/>
      <c r="M51" s="41"/>
      <c r="N51" s="41"/>
      <c r="O51" s="23"/>
      <c r="P51" s="41"/>
      <c r="Q51" s="23"/>
      <c r="R51" s="41"/>
      <c r="S51" s="23"/>
      <c r="T51" s="41"/>
      <c r="U51" s="41"/>
      <c r="V51" s="41"/>
      <c r="W51" s="41"/>
      <c r="X51" s="41"/>
      <c r="Y51" s="41"/>
      <c r="Z51" s="41"/>
      <c r="AA51" s="41"/>
    </row>
    <row r="52" ht="12.75" customHeight="1">
      <c r="A52" s="95" t="s">
        <v>131</v>
      </c>
      <c r="B52" s="96" t="s">
        <v>132</v>
      </c>
      <c r="C52" s="97"/>
      <c r="D52" s="98">
        <f>D44/D11</f>
        <v>-1.278212448</v>
      </c>
      <c r="E52" s="98"/>
      <c r="F52" s="98">
        <f>F44/F11</f>
        <v>2.482245532</v>
      </c>
      <c r="G52" s="98"/>
      <c r="H52" s="98">
        <f>H44/H11</f>
        <v>0.8634711942</v>
      </c>
      <c r="I52" s="98"/>
      <c r="J52" s="98">
        <f>J44/J11</f>
        <v>1.086772942</v>
      </c>
      <c r="K52" s="99"/>
      <c r="L52" s="100"/>
      <c r="M52" s="100"/>
      <c r="N52" s="100"/>
      <c r="O52" s="101"/>
      <c r="P52" s="100"/>
      <c r="Q52" s="102">
        <v>1.3</v>
      </c>
      <c r="R52" s="100"/>
      <c r="S52" s="102">
        <v>1.19</v>
      </c>
      <c r="T52" s="100"/>
      <c r="U52" s="100"/>
      <c r="V52" s="100"/>
      <c r="W52" s="98"/>
      <c r="X52" s="100"/>
      <c r="Y52" s="98">
        <v>0.9</v>
      </c>
      <c r="Z52" s="100"/>
      <c r="AA52" s="98">
        <v>0.6</v>
      </c>
    </row>
    <row r="53" ht="12.75" customHeight="1">
      <c r="A53" s="3"/>
      <c r="B53" s="78"/>
      <c r="C53" s="3"/>
      <c r="D53" s="3"/>
      <c r="E53" s="3"/>
      <c r="F53" s="3"/>
      <c r="G53" s="3"/>
      <c r="H53" s="3"/>
      <c r="I53" s="3"/>
      <c r="J53" s="21"/>
      <c r="K53" s="3"/>
      <c r="L53" s="3"/>
      <c r="M53" s="3"/>
      <c r="N53" s="3"/>
      <c r="O53" s="103"/>
      <c r="P53" s="3"/>
      <c r="Q53" s="104"/>
      <c r="R53" s="3"/>
      <c r="S53" s="104"/>
      <c r="T53" s="3"/>
      <c r="U53" s="3"/>
      <c r="V53" s="3"/>
      <c r="W53" s="3"/>
      <c r="X53" s="3"/>
      <c r="Y53" s="105"/>
      <c r="Z53" s="3"/>
      <c r="AA53" s="3"/>
    </row>
    <row r="54" ht="12.75" customHeight="1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75" customHeight="1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75" customHeight="1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75" customHeight="1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75" customHeight="1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2.75" customHeight="1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2.75" customHeight="1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2.75" customHeight="1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2.75" customHeight="1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2.75" customHeight="1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2.75" customHeight="1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2.75" customHeight="1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2.75" customHeight="1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2.75" customHeight="1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2.75" customHeight="1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2.75" customHeight="1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2.75" customHeight="1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2.75" customHeight="1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2.75" customHeight="1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2.75" customHeight="1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2.75" customHeight="1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2.75" customHeight="1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2.75" customHeight="1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2.75" customHeight="1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2.75" customHeight="1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2.75" customHeight="1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2.75" customHeight="1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2.75" customHeight="1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2.75" customHeight="1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2.75" customHeight="1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2.75" customHeight="1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2.75" customHeight="1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2.75" customHeight="1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2.75" customHeight="1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2.75" customHeight="1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2.75" customHeight="1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2.75" customHeight="1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2.75" customHeight="1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2.75" customHeight="1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2.75" customHeight="1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2.75" customHeight="1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2.75" customHeight="1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2.75" customHeight="1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2.75" customHeight="1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2.75" customHeight="1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2.75" customHeight="1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2.75" customHeight="1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2.75" customHeight="1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2.75" customHeight="1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2.75" customHeight="1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2.75" customHeight="1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2.75" customHeight="1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2.75" customHeight="1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2.75" customHeight="1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2.75" customHeight="1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2.75" customHeight="1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2.75" customHeight="1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2.75" customHeight="1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2.75" customHeight="1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2.75" customHeight="1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2.75" customHeight="1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2.75" customHeight="1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2.75" customHeight="1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2.75" customHeight="1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2.75" customHeight="1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2.75" customHeight="1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2.75" customHeight="1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2.75" customHeight="1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2.75" customHeight="1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2.75" customHeight="1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2.75" customHeight="1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2.75" customHeight="1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2.75" customHeight="1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2.75" customHeight="1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2.75" customHeight="1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2.75" customHeight="1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2.75" customHeight="1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2.75" customHeight="1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2.75" customHeight="1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2.75" customHeight="1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2.75" customHeight="1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2.75" customHeight="1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2.75" customHeight="1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2.75" customHeight="1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2.75" customHeight="1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2.75" customHeight="1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2.75" customHeight="1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2.75" customHeight="1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2.75" customHeight="1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2.75" customHeight="1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2.75" customHeight="1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2.75" customHeight="1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2.75" customHeight="1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2.75" customHeight="1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2.75" customHeight="1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2.75" customHeight="1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2.75" customHeight="1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2.75" customHeight="1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2.75" customHeight="1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2.75" customHeight="1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2.75" customHeight="1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2.75" customHeight="1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2.75" customHeight="1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2.75" customHeight="1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2.75" customHeight="1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2.75" customHeight="1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2.75" customHeight="1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2.75" customHeight="1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2.75" customHeight="1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2.75" customHeight="1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2.75" customHeight="1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2.75" customHeight="1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2.75" customHeight="1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2.75" customHeight="1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2.75" customHeight="1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2.75" customHeight="1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2.75" customHeight="1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2.75" customHeight="1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2.75" customHeight="1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2.75" customHeight="1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2.75" customHeight="1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2.75" customHeight="1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2.75" customHeight="1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2.75" customHeight="1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2.75" customHeight="1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2.75" customHeight="1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2.75" customHeight="1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2.75" customHeight="1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2.75" customHeight="1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2.75" customHeight="1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2.75" customHeight="1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2.75" customHeight="1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2.75" customHeight="1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2.75" customHeight="1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2.75" customHeight="1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2.75" customHeight="1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2.75" customHeight="1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2.75" customHeight="1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2.75" customHeight="1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2.75" customHeight="1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2.75" customHeight="1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2.75" customHeight="1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2.75" customHeight="1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2.75" customHeight="1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2.75" customHeight="1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2.75" customHeight="1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2.75" customHeight="1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2.75" customHeight="1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2.75" customHeight="1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2.75" customHeight="1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2.75" customHeight="1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2.75" customHeight="1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2.75" customHeight="1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2.75" customHeight="1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2.75" customHeight="1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2.75" customHeight="1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2.75" customHeight="1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2.75" customHeight="1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2.75" customHeight="1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2.75" customHeight="1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2.75" customHeight="1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2.75" customHeight="1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2.75" customHeight="1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2.75" customHeight="1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2.75" customHeight="1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2.75" customHeight="1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2.75" customHeight="1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2.75" customHeight="1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2.75" customHeight="1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2.75" customHeight="1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2.75" customHeight="1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2.75" customHeight="1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2.75" customHeight="1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2.75" customHeight="1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2.75" customHeight="1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2.75" customHeight="1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2.75" customHeight="1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2.75" customHeight="1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2.75" customHeight="1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2.75" customHeight="1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2.75" customHeight="1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2.75" customHeight="1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2.75" customHeight="1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2.75" customHeight="1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2.75" customHeight="1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2.75" customHeight="1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2.75" customHeight="1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2.75" customHeight="1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2.75" customHeight="1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2.75" customHeight="1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2.75" customHeight="1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2.75" customHeight="1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2.75" customHeight="1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2.75" customHeight="1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2.75" customHeight="1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2.75" customHeight="1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2.75" customHeight="1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2.75" customHeight="1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2.75" customHeight="1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2.75" customHeight="1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2.75" customHeight="1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2.75" customHeight="1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2.75" customHeight="1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2.75" customHeight="1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2.75" customHeight="1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2.75" customHeight="1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2.75" customHeight="1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2.75" customHeight="1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2.75" customHeight="1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2.75" customHeight="1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2.75" customHeight="1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2.75" customHeight="1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2.75" customHeight="1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2.75" customHeight="1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2.75" customHeight="1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2.75" customHeight="1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2.75" customHeight="1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2.75" customHeight="1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2.75" customHeight="1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2.75" customHeight="1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2.75" customHeight="1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2.75" customHeight="1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2.75" customHeight="1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2.75" customHeight="1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2.75" customHeight="1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2.75" customHeight="1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2.75" customHeight="1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2.75" customHeight="1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2.75" customHeight="1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2.75" customHeight="1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2.75" customHeight="1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2.75" customHeight="1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2.75" customHeight="1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2.75" customHeight="1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2.75" customHeight="1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2.75" customHeight="1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2.75" customHeight="1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2.75" customHeight="1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2.75" customHeight="1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2.75" customHeight="1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2.75" customHeight="1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2.75" customHeight="1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2.75" customHeight="1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2.75" customHeight="1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2.75" customHeight="1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2.75" customHeight="1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2.75" customHeight="1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2.75" customHeight="1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2.75" customHeight="1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2.75" customHeight="1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2.75" customHeight="1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2.75" customHeight="1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2.75" customHeight="1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2.75" customHeight="1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2.75" customHeight="1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2.75" customHeight="1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2.75" customHeight="1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2.75" customHeight="1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2.75" customHeight="1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2.75" customHeight="1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2.75" customHeight="1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2.75" customHeight="1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2.75" customHeight="1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2.75" customHeight="1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2.75" customHeight="1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2.75" customHeight="1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2.75" customHeight="1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2.75" customHeight="1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2.75" customHeight="1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2.75" customHeight="1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2.75" customHeight="1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2.75" customHeight="1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2.75" customHeight="1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2.75" customHeight="1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2.75" customHeight="1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2.75" customHeight="1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2.75" customHeight="1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2.75" customHeight="1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2.75" customHeight="1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2.75" customHeight="1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2.75" customHeight="1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2.75" customHeight="1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2.75" customHeight="1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2.75" customHeight="1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2.75" customHeight="1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2.75" customHeight="1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2.75" customHeight="1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2.75" customHeight="1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2.75" customHeight="1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2.75" customHeight="1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2.75" customHeight="1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2.75" customHeight="1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2.75" customHeight="1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2.75" customHeight="1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2.75" customHeight="1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2.75" customHeight="1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2.75" customHeight="1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2.75" customHeight="1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2.75" customHeight="1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2.75" customHeight="1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2.75" customHeight="1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2.75" customHeight="1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2.75" customHeight="1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2.75" customHeight="1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2.75" customHeight="1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2.75" customHeight="1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2.75" customHeight="1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2.75" customHeight="1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2.75" customHeight="1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2.75" customHeight="1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2.75" customHeight="1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2.75" customHeight="1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2.75" customHeight="1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2.75" customHeight="1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2.75" customHeight="1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2.75" customHeight="1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2.75" customHeight="1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2.75" customHeight="1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2.75" customHeight="1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2.75" customHeight="1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2.75" customHeight="1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2.75" customHeight="1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2.75" customHeight="1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2.75" customHeight="1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2.75" customHeight="1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2.75" customHeight="1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2.75" customHeight="1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2.75" customHeight="1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2.75" customHeight="1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2.75" customHeight="1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2.75" customHeight="1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2.75" customHeight="1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2.75" customHeight="1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2.75" customHeight="1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2.75" customHeight="1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2.75" customHeight="1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2.75" customHeight="1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2.75" customHeight="1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2.75" customHeight="1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2.75" customHeight="1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2.75" customHeight="1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2.75" customHeight="1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2.75" customHeight="1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2.75" customHeight="1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2.75" customHeight="1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2.75" customHeight="1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2.75" customHeight="1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2.75" customHeight="1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2.75" customHeight="1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2.75" customHeight="1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2.75" customHeight="1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2.75" customHeight="1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2.75" customHeight="1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2.75" customHeight="1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2.75" customHeight="1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2.75" customHeight="1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2.75" customHeight="1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2.75" customHeight="1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2.75" customHeight="1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2.75" customHeight="1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2.75" customHeight="1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2.75" customHeight="1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2.75" customHeight="1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2.75" customHeight="1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2.75" customHeight="1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2.75" customHeight="1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2.75" customHeight="1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2.75" customHeight="1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2.75" customHeight="1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2.75" customHeight="1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2.75" customHeight="1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2.75" customHeight="1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2.75" customHeight="1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2.75" customHeight="1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2.75" customHeight="1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2.75" customHeight="1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2.75" customHeight="1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2.75" customHeight="1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2.75" customHeight="1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2.75" customHeight="1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2.75" customHeight="1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2.75" customHeight="1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2.75" customHeight="1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2.75" customHeight="1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2.75" customHeight="1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2.75" customHeight="1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2.75" customHeight="1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2.75" customHeight="1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2.75" customHeight="1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2.75" customHeight="1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2.75" customHeight="1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2.75" customHeight="1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2.75" customHeight="1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2.75" customHeight="1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2.75" customHeight="1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2.75" customHeight="1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2.75" customHeight="1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2.75" customHeight="1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2.75" customHeight="1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2.75" customHeight="1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2.75" customHeight="1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2.75" customHeight="1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2.75" customHeight="1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2.75" customHeight="1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2.75" customHeight="1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2.75" customHeight="1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2.75" customHeight="1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2.75" customHeight="1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2.75" customHeight="1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2.75" customHeight="1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2.75" customHeight="1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2.75" customHeight="1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2.75" customHeight="1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2.75" customHeight="1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2.75" customHeight="1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2.75" customHeight="1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2.75" customHeight="1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2.75" customHeight="1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2.75" customHeight="1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2.75" customHeight="1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2.75" customHeight="1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2.75" customHeight="1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2.75" customHeight="1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2.75" customHeight="1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2.75" customHeight="1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2.75" customHeight="1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2.75" customHeight="1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2.75" customHeight="1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2.75" customHeight="1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2.75" customHeight="1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2.75" customHeight="1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2.75" customHeight="1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2.75" customHeight="1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2.75" customHeight="1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2.75" customHeight="1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2.75" customHeight="1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2.75" customHeight="1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2.75" customHeight="1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2.75" customHeight="1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2.75" customHeight="1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2.75" customHeight="1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2.75" customHeight="1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2.75" customHeight="1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2.75" customHeight="1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2.75" customHeight="1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2.75" customHeight="1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2.75" customHeight="1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2.75" customHeight="1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2.75" customHeight="1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2.75" customHeight="1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2.75" customHeight="1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2.75" customHeight="1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2.75" customHeight="1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2.75" customHeight="1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2.75" customHeight="1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2.75" customHeight="1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2.75" customHeight="1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2.75" customHeight="1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2.75" customHeight="1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2.75" customHeight="1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2.75" customHeight="1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2.75" customHeight="1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2.75" customHeight="1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2.75" customHeight="1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2.75" customHeight="1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2.75" customHeight="1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2.75" customHeight="1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2.75" customHeight="1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2.75" customHeight="1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2.75" customHeight="1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2.75" customHeight="1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2.75" customHeight="1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2.75" customHeight="1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2.75" customHeight="1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2.75" customHeight="1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2.75" customHeight="1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2.75" customHeight="1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2.75" customHeight="1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2.75" customHeight="1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2.75" customHeight="1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2.75" customHeight="1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2.75" customHeight="1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2.75" customHeight="1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2.75" customHeight="1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2.75" customHeight="1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2.75" customHeight="1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2.75" customHeight="1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2.75" customHeight="1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2.75" customHeight="1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2.75" customHeight="1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2.75" customHeight="1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2.75" customHeight="1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2.75" customHeight="1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2.75" customHeight="1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2.75" customHeight="1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2.75" customHeight="1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2.75" customHeight="1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2.75" customHeight="1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2.75" customHeight="1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2.75" customHeight="1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2.75" customHeight="1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2.75" customHeight="1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2.75" customHeight="1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2.75" customHeight="1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2.75" customHeight="1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2.75" customHeight="1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2.75" customHeight="1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2.75" customHeight="1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2.75" customHeight="1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2.75" customHeight="1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2.75" customHeight="1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2.75" customHeight="1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2.75" customHeight="1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2.75" customHeight="1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2.75" customHeight="1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2.75" customHeight="1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2.75" customHeight="1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2.75" customHeight="1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2.75" customHeight="1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2.75" customHeight="1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2.75" customHeight="1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2.75" customHeight="1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2.75" customHeight="1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2.75" customHeight="1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2.75" customHeight="1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2.75" customHeight="1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2.75" customHeight="1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2.75" customHeight="1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2.75" customHeight="1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2.75" customHeight="1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2.75" customHeight="1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2.75" customHeight="1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2.75" customHeight="1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2.75" customHeight="1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2.75" customHeight="1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2.75" customHeight="1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2.75" customHeight="1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2.75" customHeight="1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2.75" customHeight="1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2.75" customHeight="1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2.75" customHeight="1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2.75" customHeight="1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2.75" customHeight="1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2.75" customHeight="1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2.75" customHeight="1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2.75" customHeight="1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2.75" customHeight="1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2.75" customHeight="1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2.75" customHeight="1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2.75" customHeight="1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2.75" customHeight="1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2.75" customHeight="1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2.75" customHeight="1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2.75" customHeight="1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2.75" customHeight="1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2.75" customHeight="1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2.75" customHeight="1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2.75" customHeight="1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2.75" customHeight="1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2.75" customHeight="1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2.75" customHeight="1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2.75" customHeight="1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2.75" customHeight="1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2.75" customHeight="1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2.75" customHeight="1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2.75" customHeight="1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2.75" customHeight="1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2.75" customHeight="1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2.75" customHeight="1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2.75" customHeight="1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2.75" customHeight="1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2.75" customHeight="1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2.75" customHeight="1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2.75" customHeight="1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2.75" customHeight="1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2.75" customHeight="1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2.75" customHeight="1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2.75" customHeight="1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2.75" customHeight="1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2.75" customHeight="1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2.75" customHeight="1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2.75" customHeight="1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2.75" customHeight="1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2.75" customHeight="1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2.75" customHeight="1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2.75" customHeight="1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2.75" customHeight="1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2.75" customHeight="1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2.75" customHeight="1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2.75" customHeight="1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2.75" customHeight="1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2.75" customHeight="1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2.75" customHeight="1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2.75" customHeight="1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2.75" customHeight="1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2.75" customHeight="1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2.75" customHeight="1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2.75" customHeight="1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2.75" customHeight="1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2.75" customHeight="1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2.75" customHeight="1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2.75" customHeight="1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2.75" customHeight="1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2.75" customHeight="1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2.75" customHeight="1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2.75" customHeight="1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2.75" customHeight="1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2.75" customHeight="1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2.75" customHeight="1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2.75" customHeight="1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2.75" customHeight="1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2.75" customHeight="1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2.75" customHeight="1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2.75" customHeight="1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2.75" customHeight="1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2.75" customHeight="1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2.75" customHeight="1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2.75" customHeight="1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2.75" customHeight="1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2.75" customHeight="1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2.75" customHeight="1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2.75" customHeight="1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2.75" customHeight="1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2.75" customHeight="1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2.75" customHeight="1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2.75" customHeight="1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2.75" customHeight="1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2.75" customHeight="1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2.75" customHeight="1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2.75" customHeight="1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2.75" customHeight="1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2.75" customHeight="1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2.75" customHeight="1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2.75" customHeight="1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2.75" customHeight="1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2.75" customHeight="1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2.75" customHeight="1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2.75" customHeight="1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2.75" customHeight="1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2.75" customHeight="1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2.75" customHeight="1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2.75" customHeight="1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2.75" customHeight="1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2.75" customHeight="1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2.75" customHeight="1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2.75" customHeight="1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2.75" customHeight="1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2.75" customHeight="1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2.75" customHeight="1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2.75" customHeight="1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2.75" customHeight="1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2.75" customHeight="1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2.75" customHeight="1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2.75" customHeight="1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2.75" customHeight="1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2.75" customHeight="1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2.75" customHeight="1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2.75" customHeight="1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2.75" customHeight="1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2.75" customHeight="1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2.75" customHeight="1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2.75" customHeight="1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2.75" customHeight="1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2.75" customHeight="1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2.75" customHeight="1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2.75" customHeight="1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2.75" customHeight="1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2.75" customHeight="1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2.75" customHeight="1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2.75" customHeight="1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2.75" customHeight="1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2.75" customHeight="1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2.75" customHeight="1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2.75" customHeight="1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2.75" customHeight="1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2.75" customHeight="1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2.75" customHeight="1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2.75" customHeight="1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2.75" customHeight="1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2.75" customHeight="1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2.75" customHeight="1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2.75" customHeight="1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2.75" customHeight="1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2.75" customHeight="1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2.75" customHeight="1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2.75" customHeight="1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2.75" customHeight="1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2.75" customHeight="1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2.75" customHeight="1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2.75" customHeight="1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2.75" customHeight="1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2.75" customHeight="1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2.75" customHeight="1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2.75" customHeight="1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2.75" customHeight="1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2.75" customHeight="1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2.75" customHeight="1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2.75" customHeight="1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2.75" customHeight="1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2.75" customHeight="1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2.75" customHeight="1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2.75" customHeight="1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2.75" customHeight="1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2.75" customHeight="1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2.75" customHeight="1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2.75" customHeight="1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2.75" customHeight="1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2.75" customHeight="1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2.75" customHeight="1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2.75" customHeight="1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2.75" customHeight="1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2.75" customHeight="1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2.75" customHeight="1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2.75" customHeight="1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2.75" customHeight="1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2.75" customHeight="1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2.75" customHeight="1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2.75" customHeight="1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2.75" customHeight="1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2.75" customHeight="1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2.75" customHeight="1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2.75" customHeight="1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2.75" customHeight="1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2.75" customHeight="1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2.75" customHeight="1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2.75" customHeight="1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2.75" customHeight="1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2.75" customHeight="1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2.75" customHeight="1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2.75" customHeight="1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2.75" customHeight="1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2.75" customHeight="1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2.75" customHeight="1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2.75" customHeight="1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2.75" customHeight="1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2.75" customHeight="1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2.75" customHeight="1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2.75" customHeight="1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2.75" customHeight="1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2.75" customHeight="1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2.75" customHeight="1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2.75" customHeight="1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2.75" customHeight="1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2.75" customHeight="1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2.75" customHeight="1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2.75" customHeight="1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2.75" customHeight="1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2.75" customHeight="1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2.75" customHeight="1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2.75" customHeight="1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2.75" customHeight="1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2.75" customHeight="1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2.75" customHeight="1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2.75" customHeight="1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2.75" customHeight="1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2.75" customHeight="1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2.75" customHeight="1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2.75" customHeight="1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2.75" customHeight="1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2.75" customHeight="1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2.75" customHeight="1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2.75" customHeight="1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2.75" customHeight="1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2.75" customHeight="1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2.75" customHeight="1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2.75" customHeight="1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2.75" customHeight="1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2.75" customHeight="1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2.75" customHeight="1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2.75" customHeight="1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2.75" customHeight="1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2.75" customHeight="1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2.75" customHeight="1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2.75" customHeight="1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2.75" customHeight="1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2.75" customHeight="1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2.75" customHeight="1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2.75" customHeight="1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2.75" customHeight="1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2.75" customHeight="1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2.75" customHeight="1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2.75" customHeight="1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2.75" customHeight="1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2.75" customHeight="1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2.75" customHeight="1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2.75" customHeight="1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2.75" customHeight="1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2.75" customHeight="1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2.75" customHeight="1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2.75" customHeight="1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2.75" customHeight="1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2.75" customHeight="1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2.75" customHeight="1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2.75" customHeight="1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2.75" customHeight="1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2.75" customHeight="1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2.75" customHeight="1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2.75" customHeight="1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2.75" customHeight="1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2.75" customHeight="1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2.75" customHeight="1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2.75" customHeight="1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2.75" customHeight="1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2.75" customHeight="1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2.75" customHeight="1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2.75" customHeight="1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2.75" customHeight="1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2.75" customHeight="1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2.75" customHeight="1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2.75" customHeight="1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2.75" customHeight="1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2.75" customHeight="1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2.75" customHeight="1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2.75" customHeight="1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2.75" customHeight="1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2.75" customHeight="1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2.75" customHeight="1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2.75" customHeight="1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2.75" customHeight="1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2.75" customHeight="1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2.75" customHeight="1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2.75" customHeight="1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2.75" customHeight="1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2.75" customHeight="1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2.75" customHeight="1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2.75" customHeight="1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2.75" customHeight="1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2.75" customHeight="1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2.75" customHeight="1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2.75" customHeight="1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2.75" customHeight="1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2.75" customHeight="1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2.75" customHeight="1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2.75" customHeight="1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2.75" customHeight="1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2.75" customHeight="1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2.75" customHeight="1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2.75" customHeight="1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2.75" customHeight="1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2.75" customHeight="1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2.75" customHeight="1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2.75" customHeight="1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2.75" customHeight="1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2.75" customHeight="1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2.75" customHeight="1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2.75" customHeight="1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2.75" customHeight="1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2.75" customHeight="1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2.75" customHeight="1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2.75" customHeight="1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2.75" customHeight="1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2.75" customHeight="1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2.75" customHeight="1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2.75" customHeight="1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2.75" customHeight="1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2.75" customHeight="1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2.75" customHeight="1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2.75" customHeight="1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2.75" customHeight="1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2.75" customHeight="1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2.75" customHeight="1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2.75" customHeight="1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2.75" customHeight="1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2.75" customHeight="1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2.75" customHeight="1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2.75" customHeight="1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2.75" customHeight="1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2.75" customHeight="1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2.75" customHeight="1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2.75" customHeight="1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2.75" customHeight="1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2.75" customHeight="1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2.75" customHeight="1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2.75" customHeight="1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2.75" customHeight="1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2.75" customHeight="1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2.75" customHeight="1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2.75" customHeight="1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2.75" customHeight="1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2.75" customHeight="1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2.75" customHeight="1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2.75" customHeight="1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2.75" customHeight="1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2.75" customHeight="1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2.75" customHeight="1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2.75" customHeight="1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2.75" customHeight="1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2.75" customHeight="1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2.75" customHeight="1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2.75" customHeight="1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2.75" customHeight="1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2.75" customHeight="1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2.75" customHeight="1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2.75" customHeight="1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2.75" customHeight="1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2.75" customHeight="1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2.75" customHeight="1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2.75" customHeight="1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2.75" customHeight="1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2.75" customHeight="1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2.75" customHeight="1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2.75" customHeight="1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2.75" customHeight="1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2.75" customHeight="1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2.75" customHeight="1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2.75" customHeight="1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2.75" customHeight="1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2.75" customHeight="1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2.75" customHeight="1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2.75" customHeight="1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2.75" customHeight="1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2.75" customHeight="1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2.75" customHeight="1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2.75" customHeight="1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2.75" customHeight="1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2.75" customHeight="1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2.75" customHeight="1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2.75" customHeight="1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2.75" customHeight="1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2.75" customHeight="1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2.75" customHeight="1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2.75" customHeight="1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2.75" customHeight="1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2.75" customHeight="1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2.75" customHeight="1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2.75" customHeight="1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2.75" customHeight="1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2.75" customHeight="1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2.75" customHeight="1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2.75" customHeight="1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2.75" customHeight="1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2.75" customHeight="1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2.75" customHeight="1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2.75" customHeight="1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2.75" customHeight="1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2.75" customHeight="1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2.75" customHeight="1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2.75" customHeight="1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2.75" customHeight="1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2.75" customHeight="1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2.75" customHeight="1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2.75" customHeight="1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2.75" customHeight="1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2.75" customHeight="1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2.75" customHeight="1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2.75" customHeight="1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2.75" customHeight="1">
      <c r="A1000" s="3"/>
      <c r="B1000" s="6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conditionalFormatting sqref="L9:L19 L21 L23:L27">
    <cfRule type="containsText" dxfId="0" priority="1" operator="containsText" text="ok">
      <formula>NOT(ISERROR(SEARCH(("ok"),(L9))))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4.43" defaultRowHeight="15.0"/>
  <cols>
    <col customWidth="1" min="1" max="1" width="1.57"/>
    <col customWidth="1" min="2" max="2" width="4.0"/>
    <col customWidth="1" min="3" max="3" width="73.86"/>
    <col customWidth="1" min="4" max="4" width="1.43"/>
    <col customWidth="1" min="5" max="5" width="13.57"/>
    <col customWidth="1" min="6" max="6" width="1.43"/>
    <col customWidth="1" min="7" max="7" width="13.57"/>
    <col customWidth="1" min="8" max="8" width="1.43"/>
    <col customWidth="1" min="9" max="9" width="13.57"/>
    <col customWidth="1" min="10" max="10" width="1.43"/>
    <col customWidth="1" min="11" max="11" width="13.57"/>
    <col customWidth="1" min="12" max="12" width="1.43"/>
    <col customWidth="1" min="13" max="14" width="6.0"/>
    <col customWidth="1" min="15" max="15" width="1.43"/>
    <col customWidth="1" min="16" max="16" width="13.57"/>
    <col customWidth="1" min="17" max="17" width="1.43"/>
    <col customWidth="1" min="18" max="18" width="13.57"/>
    <col customWidth="1" min="19" max="19" width="1.43"/>
    <col customWidth="1" min="20" max="20" width="13.57"/>
    <col customWidth="1" min="21" max="21" width="1.43"/>
    <col customWidth="1" min="22" max="22" width="6.0"/>
    <col customWidth="1" min="23" max="23" width="1.43"/>
    <col customWidth="1" min="24" max="24" width="13.57"/>
    <col customWidth="1" min="25" max="25" width="1.43"/>
    <col customWidth="1" min="26" max="26" width="13.57"/>
    <col customWidth="1" min="27" max="27" width="1.43"/>
    <col customWidth="1" min="28" max="28" width="13.57"/>
  </cols>
  <sheetData>
    <row r="1" ht="12.75" customHeight="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2.75" customHeight="1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2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2.75" customHeight="1">
      <c r="A4" s="6"/>
      <c r="B4" s="6"/>
      <c r="C4" s="7" t="s">
        <v>4</v>
      </c>
      <c r="D4" s="6" t="s">
        <v>7</v>
      </c>
      <c r="E4" s="8">
        <v>2019.0</v>
      </c>
      <c r="F4" s="9"/>
      <c r="G4" s="8">
        <v>2020.0</v>
      </c>
      <c r="H4" s="9"/>
      <c r="I4" s="8">
        <v>2021.0</v>
      </c>
      <c r="J4" s="9"/>
      <c r="K4" s="8">
        <v>2022.0</v>
      </c>
      <c r="L4" s="9"/>
      <c r="M4" s="6"/>
      <c r="N4" s="6"/>
      <c r="O4" s="6"/>
      <c r="P4" s="10">
        <v>44377.0</v>
      </c>
      <c r="Q4" s="6"/>
      <c r="R4" s="10">
        <v>44742.0</v>
      </c>
      <c r="S4" s="9"/>
      <c r="T4" s="10">
        <v>45107.0</v>
      </c>
      <c r="U4" s="9"/>
      <c r="V4" s="6"/>
      <c r="W4" s="9"/>
      <c r="X4" s="10">
        <v>44469.0</v>
      </c>
      <c r="Y4" s="6"/>
      <c r="Z4" s="10">
        <v>44834.0</v>
      </c>
      <c r="AA4" s="9"/>
      <c r="AB4" s="10">
        <v>45199.0</v>
      </c>
    </row>
    <row r="5" ht="12.75" customHeight="1">
      <c r="A5" s="6"/>
      <c r="B5" s="6"/>
      <c r="C5" s="9"/>
      <c r="D5" s="6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9"/>
      <c r="Q5" s="6"/>
      <c r="R5" s="9"/>
      <c r="S5" s="9"/>
      <c r="T5" s="9"/>
      <c r="U5" s="9"/>
      <c r="V5" s="6"/>
      <c r="W5" s="9"/>
      <c r="X5" s="9"/>
      <c r="Y5" s="6"/>
      <c r="Z5" s="9"/>
      <c r="AA5" s="9"/>
      <c r="AB5" s="9"/>
    </row>
    <row r="6" ht="12.75" customHeight="1">
      <c r="A6" s="3"/>
      <c r="B6" s="3"/>
      <c r="C6" s="106" t="s">
        <v>133</v>
      </c>
      <c r="D6" s="12"/>
      <c r="E6" s="12">
        <v>1.3</v>
      </c>
      <c r="F6" s="12"/>
      <c r="G6" s="12">
        <v>9.3</v>
      </c>
      <c r="H6" s="12"/>
      <c r="I6" s="12">
        <v>40.9</v>
      </c>
      <c r="J6" s="12"/>
      <c r="K6" s="12">
        <v>81.8</v>
      </c>
      <c r="L6" s="12"/>
      <c r="M6" s="3"/>
      <c r="N6" s="3"/>
      <c r="O6" s="3"/>
      <c r="P6" s="12">
        <v>29.2</v>
      </c>
      <c r="Q6" s="3"/>
      <c r="R6" s="12">
        <v>74.9</v>
      </c>
      <c r="S6" s="4"/>
      <c r="T6" s="13">
        <v>133.0</v>
      </c>
      <c r="U6" s="4"/>
      <c r="V6" s="3"/>
      <c r="W6" s="4"/>
      <c r="X6" s="12">
        <v>40.9</v>
      </c>
      <c r="Y6" s="3"/>
      <c r="Z6" s="12">
        <v>81.8</v>
      </c>
      <c r="AA6" s="4"/>
      <c r="AB6" s="107">
        <v>146.5</v>
      </c>
    </row>
    <row r="7" ht="12.75" customHeight="1">
      <c r="A7" s="3"/>
      <c r="B7" s="3"/>
      <c r="C7" s="106" t="s">
        <v>134</v>
      </c>
      <c r="D7" s="19"/>
      <c r="E7" s="16">
        <v>4.0</v>
      </c>
      <c r="F7" s="16"/>
      <c r="G7" s="16">
        <v>12.0</v>
      </c>
      <c r="H7" s="16"/>
      <c r="I7" s="16">
        <v>25.0</v>
      </c>
      <c r="J7" s="16"/>
      <c r="K7" s="16">
        <v>40.0</v>
      </c>
      <c r="L7" s="16"/>
      <c r="M7" s="16"/>
      <c r="N7" s="16"/>
      <c r="O7" s="16"/>
      <c r="P7" s="20">
        <v>22.0</v>
      </c>
      <c r="Q7" s="16"/>
      <c r="R7" s="20">
        <v>37.0</v>
      </c>
      <c r="S7" s="16"/>
      <c r="T7" s="20">
        <v>52.0</v>
      </c>
      <c r="U7" s="16"/>
      <c r="V7" s="16"/>
      <c r="W7" s="16"/>
      <c r="X7" s="3">
        <v>22.0</v>
      </c>
      <c r="Y7" s="16"/>
      <c r="Z7" s="3">
        <v>40.0</v>
      </c>
      <c r="AA7" s="17"/>
      <c r="AB7" s="3">
        <v>53.0</v>
      </c>
    </row>
    <row r="8" ht="12.75" customHeight="1">
      <c r="A8" s="3"/>
      <c r="B8" s="3"/>
      <c r="C8" s="3" t="s">
        <v>135</v>
      </c>
      <c r="D8" s="19"/>
      <c r="E8" s="108">
        <v>0.3</v>
      </c>
      <c r="F8" s="19"/>
      <c r="G8" s="108">
        <v>3.6</v>
      </c>
      <c r="H8" s="19"/>
      <c r="I8" s="108">
        <v>26.3</v>
      </c>
      <c r="J8" s="19"/>
      <c r="K8" s="108">
        <v>55.5</v>
      </c>
      <c r="L8" s="19"/>
      <c r="M8" s="3"/>
      <c r="N8" s="3"/>
      <c r="O8" s="19"/>
      <c r="P8" s="109">
        <v>11.0</v>
      </c>
      <c r="Q8" s="19"/>
      <c r="R8" s="109">
        <v>20.3</v>
      </c>
      <c r="S8" s="110"/>
      <c r="T8" s="109">
        <v>40.3</v>
      </c>
      <c r="U8" s="3"/>
      <c r="V8" s="3"/>
      <c r="W8" s="3"/>
      <c r="X8" s="109">
        <v>22.7</v>
      </c>
      <c r="Y8" s="19"/>
      <c r="Z8" s="109">
        <v>46.6</v>
      </c>
      <c r="AA8" s="110"/>
      <c r="AB8" s="109">
        <v>89.6</v>
      </c>
    </row>
    <row r="9" ht="12.75" customHeight="1">
      <c r="A9" s="3"/>
      <c r="B9" s="3"/>
      <c r="C9" s="106" t="s">
        <v>136</v>
      </c>
      <c r="D9" s="19"/>
      <c r="E9" s="108">
        <v>0.2</v>
      </c>
      <c r="F9" s="19"/>
      <c r="G9" s="108">
        <v>1.6</v>
      </c>
      <c r="H9" s="19"/>
      <c r="I9" s="108">
        <v>6.1</v>
      </c>
      <c r="J9" s="19"/>
      <c r="K9" s="108">
        <v>11.9</v>
      </c>
      <c r="L9" s="19"/>
      <c r="M9" s="3"/>
      <c r="N9" s="3"/>
      <c r="O9" s="19"/>
      <c r="P9" s="109">
        <v>4.3</v>
      </c>
      <c r="Q9" s="19"/>
      <c r="R9" s="109">
        <v>8.9</v>
      </c>
      <c r="S9" s="110"/>
      <c r="T9" s="109">
        <v>16.3</v>
      </c>
      <c r="U9" s="3"/>
      <c r="V9" s="3"/>
      <c r="W9" s="3"/>
      <c r="X9" s="109">
        <v>5.8</v>
      </c>
      <c r="Y9" s="19"/>
      <c r="Z9" s="109">
        <v>11.3</v>
      </c>
      <c r="AA9" s="110"/>
      <c r="AB9" s="109">
        <v>19.6</v>
      </c>
    </row>
    <row r="10" ht="12.75" customHeight="1">
      <c r="A10" s="3"/>
      <c r="B10" s="3"/>
      <c r="C10" s="106" t="s">
        <v>137</v>
      </c>
      <c r="D10" s="19"/>
      <c r="E10" s="108">
        <v>3.3</v>
      </c>
      <c r="F10" s="19"/>
      <c r="G10" s="108">
        <v>4.0</v>
      </c>
      <c r="H10" s="19"/>
      <c r="I10" s="108">
        <v>7.7</v>
      </c>
      <c r="J10" s="111"/>
      <c r="K10" s="108">
        <v>10.7</v>
      </c>
      <c r="L10" s="19"/>
      <c r="M10" s="3"/>
      <c r="N10" s="3"/>
      <c r="O10" s="19"/>
      <c r="P10" s="109">
        <v>5.2</v>
      </c>
      <c r="Q10" s="19"/>
      <c r="R10" s="109">
        <v>6.7</v>
      </c>
      <c r="S10" s="110"/>
      <c r="T10" s="109">
        <v>10.1</v>
      </c>
      <c r="U10" s="3"/>
      <c r="V10" s="3"/>
      <c r="W10" s="3"/>
      <c r="X10" s="109">
        <v>7.1</v>
      </c>
      <c r="Y10" s="19"/>
      <c r="Z10" s="109">
        <v>9.6</v>
      </c>
      <c r="AA10" s="110"/>
      <c r="AB10" s="109">
        <v>13.7</v>
      </c>
    </row>
    <row r="11" ht="12.75" customHeight="1">
      <c r="A11" s="3"/>
      <c r="B11" s="3"/>
      <c r="C11" s="64"/>
      <c r="D11" s="19"/>
      <c r="E11" s="16"/>
      <c r="F11" s="19"/>
      <c r="G11" s="16"/>
      <c r="H11" s="19"/>
      <c r="I11" s="16"/>
      <c r="J11" s="19"/>
      <c r="K11" s="16"/>
      <c r="L11" s="19"/>
      <c r="M11" s="3"/>
      <c r="N11" s="3"/>
      <c r="O11" s="19"/>
      <c r="P11" s="20"/>
      <c r="Q11" s="19"/>
      <c r="R11" s="20"/>
      <c r="S11" s="3"/>
      <c r="T11" s="20"/>
      <c r="U11" s="3"/>
      <c r="V11" s="3"/>
      <c r="W11" s="3"/>
      <c r="X11" s="20"/>
      <c r="Y11" s="19"/>
      <c r="Z11" s="20"/>
      <c r="AA11" s="3"/>
      <c r="AB11" s="20"/>
    </row>
    <row r="12" ht="12.75" customHeight="1">
      <c r="A12" s="3"/>
      <c r="B12" s="3"/>
      <c r="C12" s="64"/>
      <c r="D12" s="19"/>
      <c r="E12" s="16"/>
      <c r="F12" s="19"/>
      <c r="G12" s="16"/>
      <c r="H12" s="19"/>
      <c r="I12" s="16"/>
      <c r="J12" s="19"/>
      <c r="K12" s="16"/>
      <c r="L12" s="19"/>
      <c r="M12" s="3"/>
      <c r="N12" s="3"/>
      <c r="O12" s="19"/>
      <c r="P12" s="20"/>
      <c r="Q12" s="19"/>
      <c r="R12" s="20"/>
      <c r="S12" s="3"/>
      <c r="T12" s="20"/>
      <c r="U12" s="3"/>
      <c r="V12" s="3"/>
      <c r="W12" s="3"/>
      <c r="X12" s="20"/>
      <c r="Y12" s="19"/>
      <c r="Z12" s="20"/>
      <c r="AA12" s="3"/>
      <c r="AB12" s="20"/>
    </row>
    <row r="13" ht="12.75" customHeight="1">
      <c r="A13" s="3"/>
      <c r="B13" s="3"/>
      <c r="C13" s="64"/>
      <c r="D13" s="19"/>
      <c r="E13" s="16"/>
      <c r="F13" s="19"/>
      <c r="G13" s="16"/>
      <c r="H13" s="19"/>
      <c r="I13" s="16"/>
      <c r="J13" s="19"/>
      <c r="K13" s="16"/>
      <c r="L13" s="19"/>
      <c r="M13" s="3"/>
      <c r="N13" s="3"/>
      <c r="O13" s="19"/>
      <c r="P13" s="20"/>
      <c r="Q13" s="19"/>
      <c r="R13" s="20"/>
      <c r="S13" s="3"/>
      <c r="T13" s="20"/>
      <c r="U13" s="3"/>
      <c r="V13" s="3"/>
      <c r="W13" s="3"/>
      <c r="X13" s="20"/>
      <c r="Y13" s="19"/>
      <c r="Z13" s="20"/>
      <c r="AA13" s="3"/>
      <c r="AB13" s="20"/>
    </row>
    <row r="14" ht="12.75" customHeight="1">
      <c r="A14" s="3"/>
      <c r="B14" s="3"/>
      <c r="C14" s="3"/>
      <c r="D14" s="1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0"/>
      <c r="Q14" s="26"/>
      <c r="R14" s="20"/>
      <c r="S14" s="26"/>
      <c r="T14" s="20"/>
      <c r="U14" s="26"/>
      <c r="V14" s="26"/>
      <c r="W14" s="26"/>
      <c r="X14" s="20"/>
      <c r="Y14" s="26"/>
      <c r="Z14" s="20"/>
      <c r="AA14" s="26"/>
      <c r="AB14" s="20"/>
    </row>
    <row r="15" ht="12.75" customHeight="1">
      <c r="A15" s="3"/>
      <c r="B15" s="3"/>
      <c r="C15" s="63"/>
      <c r="D15" s="19"/>
      <c r="E15" s="16"/>
      <c r="F15" s="19"/>
      <c r="G15" s="16"/>
      <c r="H15" s="19"/>
      <c r="I15" s="16"/>
      <c r="J15" s="19"/>
      <c r="K15" s="16"/>
      <c r="L15" s="19"/>
      <c r="M15" s="3"/>
      <c r="N15" s="3"/>
      <c r="O15" s="19"/>
      <c r="P15" s="20"/>
      <c r="Q15" s="19"/>
      <c r="R15" s="20"/>
      <c r="S15" s="3"/>
      <c r="T15" s="20"/>
      <c r="U15" s="3"/>
      <c r="V15" s="3"/>
      <c r="W15" s="3"/>
      <c r="X15" s="20"/>
      <c r="Y15" s="19"/>
      <c r="Z15" s="20"/>
      <c r="AA15" s="3"/>
      <c r="AB15" s="20"/>
    </row>
    <row r="16" ht="12.75" customHeight="1">
      <c r="A16" s="3"/>
      <c r="B16" s="3"/>
      <c r="C16" s="3"/>
      <c r="D16" s="19"/>
      <c r="E16" s="16"/>
      <c r="F16" s="19"/>
      <c r="G16" s="16"/>
      <c r="H16" s="19"/>
      <c r="I16" s="16"/>
      <c r="J16" s="19"/>
      <c r="K16" s="16"/>
      <c r="L16" s="19"/>
      <c r="M16" s="3"/>
      <c r="N16" s="3"/>
      <c r="O16" s="19"/>
      <c r="P16" s="20"/>
      <c r="Q16" s="19"/>
      <c r="R16" s="20"/>
      <c r="S16" s="3"/>
      <c r="T16" s="20"/>
      <c r="U16" s="3"/>
      <c r="V16" s="3"/>
      <c r="W16" s="3"/>
      <c r="X16" s="20"/>
      <c r="Y16" s="19"/>
      <c r="Z16" s="20"/>
      <c r="AA16" s="3"/>
      <c r="AB16" s="20"/>
    </row>
    <row r="17" ht="12.75" customHeight="1">
      <c r="A17" s="3"/>
      <c r="B17" s="3"/>
      <c r="C17" s="3"/>
      <c r="D17" s="19"/>
      <c r="E17" s="16"/>
      <c r="F17" s="19"/>
      <c r="G17" s="16"/>
      <c r="H17" s="19"/>
      <c r="I17" s="16"/>
      <c r="J17" s="19"/>
      <c r="K17" s="16"/>
      <c r="L17" s="19"/>
      <c r="M17" s="3"/>
      <c r="N17" s="3"/>
      <c r="O17" s="19"/>
      <c r="P17" s="20"/>
      <c r="Q17" s="19"/>
      <c r="R17" s="20"/>
      <c r="S17" s="3"/>
      <c r="T17" s="20"/>
      <c r="U17" s="3"/>
      <c r="V17" s="3"/>
      <c r="W17" s="3"/>
      <c r="X17" s="20"/>
      <c r="Y17" s="19"/>
      <c r="Z17" s="20"/>
      <c r="AA17" s="3"/>
      <c r="AB17" s="20"/>
    </row>
    <row r="18" ht="12.75" customHeight="1">
      <c r="A18" s="3"/>
      <c r="B18" s="3"/>
      <c r="C18" s="3"/>
      <c r="D18" s="1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0"/>
      <c r="Q18" s="29"/>
      <c r="R18" s="20"/>
      <c r="S18" s="29"/>
      <c r="T18" s="20"/>
      <c r="U18" s="29"/>
      <c r="V18" s="29"/>
      <c r="W18" s="29"/>
      <c r="X18" s="20"/>
      <c r="Y18" s="29"/>
      <c r="Z18" s="20"/>
      <c r="AA18" s="29"/>
      <c r="AB18" s="20"/>
    </row>
    <row r="19" ht="12.75" customHeight="1">
      <c r="A19" s="3"/>
      <c r="B19" s="3"/>
      <c r="C19" s="3"/>
      <c r="D19" s="19"/>
      <c r="E19" s="16"/>
      <c r="F19" s="19"/>
      <c r="G19" s="16"/>
      <c r="H19" s="19"/>
      <c r="I19" s="16"/>
      <c r="J19" s="19"/>
      <c r="K19" s="16"/>
      <c r="L19" s="19"/>
      <c r="M19" s="3"/>
      <c r="N19" s="3"/>
      <c r="O19" s="19"/>
      <c r="P19" s="20"/>
      <c r="Q19" s="19"/>
      <c r="R19" s="20"/>
      <c r="S19" s="3"/>
      <c r="T19" s="20"/>
      <c r="U19" s="3"/>
      <c r="V19" s="3"/>
      <c r="W19" s="3"/>
      <c r="X19" s="20"/>
      <c r="Y19" s="19"/>
      <c r="Z19" s="20"/>
      <c r="AA19" s="3"/>
      <c r="AB19" s="20"/>
    </row>
    <row r="20" ht="12.75" customHeight="1">
      <c r="A20" s="3"/>
      <c r="B20" s="3"/>
      <c r="C20" s="3"/>
      <c r="D20" s="15"/>
      <c r="E20" s="17"/>
      <c r="F20" s="15"/>
      <c r="G20" s="17"/>
      <c r="H20" s="15"/>
      <c r="I20" s="17"/>
      <c r="J20" s="15"/>
      <c r="K20" s="17"/>
      <c r="L20" s="15"/>
      <c r="M20" s="3"/>
      <c r="N20" s="3"/>
      <c r="O20" s="15"/>
      <c r="P20" s="20"/>
      <c r="Q20" s="15"/>
      <c r="R20" s="20"/>
      <c r="S20" s="18"/>
      <c r="T20" s="20"/>
      <c r="U20" s="18"/>
      <c r="V20" s="3"/>
      <c r="W20" s="18"/>
      <c r="X20" s="20"/>
      <c r="Y20" s="15"/>
      <c r="Z20" s="20"/>
      <c r="AA20" s="18"/>
      <c r="AB20" s="20"/>
    </row>
    <row r="21" ht="12.75" customHeight="1">
      <c r="A21" s="3"/>
      <c r="B21" s="3"/>
      <c r="C21" s="3"/>
      <c r="D21" s="19"/>
      <c r="E21" s="16"/>
      <c r="F21" s="19"/>
      <c r="G21" s="16"/>
      <c r="H21" s="19"/>
      <c r="I21" s="16"/>
      <c r="J21" s="19"/>
      <c r="K21" s="16"/>
      <c r="L21" s="19"/>
      <c r="M21" s="3"/>
      <c r="N21" s="3"/>
      <c r="O21" s="19"/>
      <c r="P21" s="20"/>
      <c r="Q21" s="19"/>
      <c r="R21" s="20"/>
      <c r="S21" s="3"/>
      <c r="T21" s="20"/>
      <c r="U21" s="3"/>
      <c r="V21" s="3"/>
      <c r="W21" s="3"/>
      <c r="X21" s="20"/>
      <c r="Y21" s="19"/>
      <c r="Z21" s="20"/>
      <c r="AA21" s="3"/>
      <c r="AB21" s="20"/>
    </row>
    <row r="22" ht="12.75" customHeight="1">
      <c r="A22" s="3"/>
      <c r="B22" s="3"/>
      <c r="C22" s="18"/>
      <c r="D22" s="15"/>
      <c r="E22" s="17"/>
      <c r="F22" s="15"/>
      <c r="G22" s="17"/>
      <c r="H22" s="15"/>
      <c r="I22" s="17"/>
      <c r="J22" s="15"/>
      <c r="K22" s="17"/>
      <c r="L22" s="15"/>
      <c r="M22" s="3"/>
      <c r="N22" s="3"/>
      <c r="O22" s="15"/>
      <c r="P22" s="26"/>
      <c r="Q22" s="15"/>
      <c r="R22" s="26"/>
      <c r="S22" s="18"/>
      <c r="T22" s="26"/>
      <c r="U22" s="18"/>
      <c r="V22" s="3"/>
      <c r="W22" s="18"/>
      <c r="X22" s="26"/>
      <c r="Y22" s="15"/>
      <c r="Z22" s="26"/>
      <c r="AA22" s="18"/>
      <c r="AB22" s="26"/>
    </row>
    <row r="23" ht="12.75" customHeight="1">
      <c r="A23" s="3"/>
      <c r="B23" s="3"/>
      <c r="C23" s="3"/>
      <c r="D23" s="19"/>
      <c r="E23" s="16"/>
      <c r="F23" s="19"/>
      <c r="G23" s="16"/>
      <c r="H23" s="19"/>
      <c r="I23" s="16"/>
      <c r="J23" s="19"/>
      <c r="K23" s="16"/>
      <c r="L23" s="19"/>
      <c r="M23" s="3"/>
      <c r="N23" s="3"/>
      <c r="O23" s="19"/>
      <c r="P23" s="20"/>
      <c r="Q23" s="19"/>
      <c r="R23" s="20"/>
      <c r="S23" s="3"/>
      <c r="T23" s="20"/>
      <c r="U23" s="3"/>
      <c r="V23" s="3"/>
      <c r="W23" s="3"/>
      <c r="X23" s="20"/>
      <c r="Y23" s="19"/>
      <c r="Z23" s="20"/>
      <c r="AA23" s="3"/>
      <c r="AB23" s="20"/>
    </row>
    <row r="24" ht="12.75" customHeight="1">
      <c r="A24" s="18"/>
      <c r="B24" s="18"/>
      <c r="C24" s="18"/>
      <c r="D24" s="15"/>
      <c r="E24" s="17"/>
      <c r="F24" s="15"/>
      <c r="G24" s="17"/>
      <c r="H24" s="15"/>
      <c r="I24" s="17"/>
      <c r="J24" s="15"/>
      <c r="K24" s="17"/>
      <c r="L24" s="15"/>
      <c r="M24" s="3"/>
      <c r="N24" s="3"/>
      <c r="O24" s="15"/>
      <c r="P24" s="20"/>
      <c r="Q24" s="15"/>
      <c r="R24" s="20"/>
      <c r="S24" s="18"/>
      <c r="T24" s="20"/>
      <c r="U24" s="18"/>
      <c r="V24" s="3"/>
      <c r="W24" s="18"/>
      <c r="X24" s="20"/>
      <c r="Y24" s="15"/>
      <c r="Z24" s="20"/>
      <c r="AA24" s="18"/>
      <c r="AB24" s="20"/>
    </row>
    <row r="25" ht="12.75" customHeight="1">
      <c r="A25" s="3"/>
      <c r="B25" s="3"/>
      <c r="C25" s="3"/>
      <c r="D25" s="19"/>
      <c r="E25" s="16"/>
      <c r="F25" s="19"/>
      <c r="G25" s="16"/>
      <c r="H25" s="19"/>
      <c r="I25" s="16"/>
      <c r="J25" s="19"/>
      <c r="K25" s="16"/>
      <c r="L25" s="19"/>
      <c r="M25" s="3"/>
      <c r="N25" s="3"/>
      <c r="O25" s="19"/>
      <c r="P25" s="20"/>
      <c r="Q25" s="19"/>
      <c r="R25" s="20"/>
      <c r="S25" s="3"/>
      <c r="T25" s="20"/>
      <c r="U25" s="3"/>
      <c r="V25" s="3"/>
      <c r="W25" s="3"/>
      <c r="X25" s="20"/>
      <c r="Y25" s="19"/>
      <c r="Z25" s="20"/>
      <c r="AA25" s="3"/>
      <c r="AB25" s="20"/>
    </row>
    <row r="26" ht="12.75" customHeight="1">
      <c r="A26" s="3"/>
      <c r="B26" s="3"/>
      <c r="C26" s="3"/>
      <c r="D26" s="31"/>
      <c r="E26" s="60"/>
      <c r="F26" s="31"/>
      <c r="G26" s="60"/>
      <c r="H26" s="31"/>
      <c r="I26" s="60"/>
      <c r="J26" s="31"/>
      <c r="K26" s="60"/>
      <c r="L26" s="31"/>
      <c r="M26" s="3"/>
      <c r="N26" s="3"/>
      <c r="O26" s="31"/>
      <c r="P26" s="20"/>
      <c r="Q26" s="31"/>
      <c r="R26" s="20"/>
      <c r="S26" s="3"/>
      <c r="T26" s="20"/>
      <c r="U26" s="3"/>
      <c r="V26" s="3"/>
      <c r="W26" s="3"/>
      <c r="X26" s="20"/>
      <c r="Y26" s="31"/>
      <c r="Z26" s="20"/>
      <c r="AA26" s="3"/>
      <c r="AB26" s="20"/>
    </row>
    <row r="27" ht="12.75" customHeight="1">
      <c r="A27" s="3"/>
      <c r="B27" s="3"/>
      <c r="C27" s="3"/>
      <c r="D27" s="31"/>
      <c r="E27" s="60"/>
      <c r="F27" s="31"/>
      <c r="G27" s="60"/>
      <c r="H27" s="31"/>
      <c r="I27" s="60"/>
      <c r="J27" s="31"/>
      <c r="K27" s="60"/>
      <c r="L27" s="31"/>
      <c r="M27" s="3"/>
      <c r="N27" s="3"/>
      <c r="O27" s="31"/>
      <c r="P27" s="20"/>
      <c r="Q27" s="31"/>
      <c r="R27" s="20"/>
      <c r="S27" s="3"/>
      <c r="T27" s="20"/>
      <c r="U27" s="3"/>
      <c r="V27" s="3"/>
      <c r="W27" s="3"/>
      <c r="X27" s="20"/>
      <c r="Y27" s="31"/>
      <c r="Z27" s="20"/>
      <c r="AA27" s="3"/>
      <c r="AB27" s="20"/>
    </row>
    <row r="28" ht="12.75" customHeight="1">
      <c r="A28" s="3"/>
      <c r="B28" s="3"/>
      <c r="C28" s="3"/>
      <c r="D28" s="19"/>
      <c r="E28" s="16"/>
      <c r="F28" s="19"/>
      <c r="G28" s="16"/>
      <c r="H28" s="19"/>
      <c r="I28" s="16"/>
      <c r="J28" s="19"/>
      <c r="K28" s="16"/>
      <c r="L28" s="19"/>
      <c r="M28" s="3"/>
      <c r="N28" s="3"/>
      <c r="O28" s="19"/>
      <c r="P28" s="20"/>
      <c r="Q28" s="19"/>
      <c r="R28" s="20"/>
      <c r="S28" s="3"/>
      <c r="T28" s="20"/>
      <c r="U28" s="3"/>
      <c r="V28" s="3"/>
      <c r="W28" s="3"/>
      <c r="X28" s="20"/>
      <c r="Y28" s="19"/>
      <c r="Z28" s="20"/>
      <c r="AA28" s="3"/>
      <c r="AB28" s="20"/>
    </row>
    <row r="29" ht="12.75" customHeight="1">
      <c r="A29" s="3"/>
      <c r="B29" s="3"/>
      <c r="C29" s="3"/>
      <c r="D29" s="19"/>
      <c r="E29" s="16"/>
      <c r="F29" s="19"/>
      <c r="G29" s="16"/>
      <c r="H29" s="19"/>
      <c r="I29" s="16"/>
      <c r="J29" s="19"/>
      <c r="K29" s="16"/>
      <c r="L29" s="19"/>
      <c r="M29" s="3"/>
      <c r="N29" s="3"/>
      <c r="O29" s="19"/>
      <c r="P29" s="20"/>
      <c r="Q29" s="19"/>
      <c r="R29" s="20"/>
      <c r="S29" s="3"/>
      <c r="T29" s="20"/>
      <c r="U29" s="3"/>
      <c r="V29" s="3"/>
      <c r="W29" s="3"/>
      <c r="X29" s="20"/>
      <c r="Y29" s="19"/>
      <c r="Z29" s="20"/>
      <c r="AA29" s="3"/>
      <c r="AB29" s="20"/>
    </row>
    <row r="30" ht="12.75" customHeight="1">
      <c r="A30" s="3"/>
      <c r="B30" s="3"/>
      <c r="C30" s="18"/>
      <c r="D30" s="19"/>
      <c r="E30" s="16"/>
      <c r="F30" s="19"/>
      <c r="G30" s="16"/>
      <c r="H30" s="19"/>
      <c r="I30" s="16"/>
      <c r="J30" s="19"/>
      <c r="K30" s="16"/>
      <c r="L30" s="19"/>
      <c r="M30" s="3"/>
      <c r="N30" s="3"/>
      <c r="O30" s="19"/>
      <c r="P30" s="26"/>
      <c r="Q30" s="19"/>
      <c r="R30" s="26"/>
      <c r="S30" s="3"/>
      <c r="T30" s="26"/>
      <c r="U30" s="3"/>
      <c r="V30" s="3"/>
      <c r="W30" s="3"/>
      <c r="X30" s="26"/>
      <c r="Y30" s="19"/>
      <c r="Z30" s="26"/>
      <c r="AA30" s="3"/>
      <c r="AB30" s="26"/>
    </row>
    <row r="31" ht="12.75" customHeight="1">
      <c r="A31" s="3"/>
      <c r="B31" s="3"/>
      <c r="C31" s="3"/>
      <c r="D31" s="3"/>
      <c r="E31" s="32"/>
      <c r="F31" s="3"/>
      <c r="G31" s="32"/>
      <c r="H31" s="3"/>
      <c r="I31" s="32"/>
      <c r="J31" s="3"/>
      <c r="K31" s="32"/>
      <c r="L31" s="3"/>
      <c r="M31" s="3"/>
      <c r="N31" s="3"/>
      <c r="O31" s="3"/>
      <c r="P31" s="20"/>
      <c r="Q31" s="3"/>
      <c r="R31" s="20"/>
      <c r="S31" s="3"/>
      <c r="T31" s="20"/>
      <c r="U31" s="3"/>
      <c r="V31" s="3"/>
      <c r="W31" s="3"/>
      <c r="X31" s="20"/>
      <c r="Y31" s="3"/>
      <c r="Z31" s="20"/>
      <c r="AA31" s="3"/>
      <c r="AB31" s="20"/>
    </row>
    <row r="32" ht="14.25" customHeight="1">
      <c r="A32" s="3"/>
      <c r="B32" s="33"/>
      <c r="C32" s="18"/>
      <c r="D32" s="12"/>
      <c r="E32" s="12"/>
      <c r="F32" s="12"/>
      <c r="G32" s="12"/>
      <c r="H32" s="12"/>
      <c r="I32" s="12"/>
      <c r="J32" s="12"/>
      <c r="K32" s="12"/>
      <c r="L32" s="12"/>
      <c r="M32" s="3"/>
      <c r="N32" s="3"/>
      <c r="O32" s="12"/>
      <c r="P32" s="20"/>
      <c r="Q32" s="12"/>
      <c r="R32" s="20"/>
      <c r="S32" s="12"/>
      <c r="T32" s="20"/>
      <c r="U32" s="12"/>
      <c r="V32" s="3"/>
      <c r="W32" s="12"/>
      <c r="X32" s="20"/>
      <c r="Y32" s="12"/>
      <c r="Z32" s="20"/>
      <c r="AA32" s="12"/>
      <c r="AB32" s="20"/>
    </row>
    <row r="33" ht="12.75" customHeight="1">
      <c r="A33" s="3"/>
      <c r="B33" s="3"/>
      <c r="C33" s="3"/>
      <c r="D33" s="3"/>
      <c r="E33" s="32"/>
      <c r="F33" s="3"/>
      <c r="G33" s="32"/>
      <c r="H33" s="3"/>
      <c r="I33" s="32"/>
      <c r="J33" s="3"/>
      <c r="K33" s="32"/>
      <c r="L33" s="3"/>
      <c r="M33" s="3"/>
      <c r="N33" s="3"/>
      <c r="O33" s="3"/>
      <c r="P33" s="20"/>
      <c r="Q33" s="3"/>
      <c r="R33" s="20"/>
      <c r="S33" s="3"/>
      <c r="T33" s="20"/>
      <c r="U33" s="3"/>
      <c r="V33" s="3"/>
      <c r="W33" s="3"/>
      <c r="X33" s="20"/>
      <c r="Y33" s="3"/>
      <c r="Z33" s="20"/>
      <c r="AA33" s="3"/>
      <c r="AB33" s="20"/>
    </row>
    <row r="34" ht="12.75" customHeight="1">
      <c r="A34" s="3"/>
      <c r="B34" s="3"/>
      <c r="C34" s="3"/>
      <c r="D34" s="3"/>
      <c r="E34" s="32"/>
      <c r="F34" s="3"/>
      <c r="G34" s="32"/>
      <c r="H34" s="3"/>
      <c r="I34" s="32"/>
      <c r="J34" s="3"/>
      <c r="K34" s="32"/>
      <c r="L34" s="3"/>
      <c r="M34" s="3"/>
      <c r="N34" s="3"/>
      <c r="O34" s="3"/>
      <c r="P34" s="20"/>
      <c r="Q34" s="3"/>
      <c r="R34" s="20"/>
      <c r="S34" s="3"/>
      <c r="T34" s="20"/>
      <c r="U34" s="3"/>
      <c r="V34" s="3"/>
      <c r="W34" s="3"/>
      <c r="X34" s="20"/>
      <c r="Y34" s="3"/>
      <c r="Z34" s="20"/>
      <c r="AA34" s="3"/>
      <c r="AB34" s="20"/>
    </row>
    <row r="35" ht="12.75" customHeight="1">
      <c r="A35" s="3"/>
      <c r="B35" s="3"/>
      <c r="C35" s="3"/>
      <c r="D35" s="3"/>
      <c r="E35" s="32"/>
      <c r="F35" s="3"/>
      <c r="G35" s="32"/>
      <c r="H35" s="3"/>
      <c r="I35" s="32"/>
      <c r="J35" s="3"/>
      <c r="K35" s="32"/>
      <c r="L35" s="3"/>
      <c r="M35" s="3"/>
      <c r="N35" s="3"/>
      <c r="O35" s="3"/>
      <c r="P35" s="20"/>
      <c r="Q35" s="3"/>
      <c r="R35" s="20"/>
      <c r="S35" s="3"/>
      <c r="T35" s="20"/>
      <c r="U35" s="3"/>
      <c r="V35" s="3"/>
      <c r="W35" s="3"/>
      <c r="X35" s="20"/>
      <c r="Y35" s="3"/>
      <c r="Z35" s="20"/>
      <c r="AA35" s="3"/>
      <c r="AB35" s="20"/>
    </row>
    <row r="36" ht="12.75" customHeight="1">
      <c r="A36" s="3"/>
      <c r="B36" s="3"/>
      <c r="C36" s="3"/>
      <c r="D36" s="3"/>
      <c r="E36" s="32"/>
      <c r="F36" s="3"/>
      <c r="G36" s="32"/>
      <c r="H36" s="3"/>
      <c r="I36" s="32"/>
      <c r="J36" s="3"/>
      <c r="K36" s="32"/>
      <c r="L36" s="3"/>
      <c r="M36" s="3"/>
      <c r="N36" s="3"/>
      <c r="O36" s="3"/>
      <c r="P36" s="20"/>
      <c r="Q36" s="3"/>
      <c r="R36" s="20"/>
      <c r="S36" s="3"/>
      <c r="T36" s="20"/>
      <c r="U36" s="3"/>
      <c r="V36" s="3"/>
      <c r="W36" s="3"/>
      <c r="X36" s="20"/>
      <c r="Y36" s="3"/>
      <c r="Z36" s="20"/>
      <c r="AA36" s="3"/>
      <c r="AB36" s="20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0"/>
      <c r="Q37" s="3"/>
      <c r="R37" s="20"/>
      <c r="S37" s="3"/>
      <c r="T37" s="20"/>
      <c r="U37" s="3"/>
      <c r="V37" s="3"/>
      <c r="W37" s="3"/>
      <c r="X37" s="20"/>
      <c r="Y37" s="3"/>
      <c r="Z37" s="20"/>
      <c r="AA37" s="3"/>
      <c r="AB37" s="20"/>
    </row>
    <row r="38" ht="12.75" customHeight="1">
      <c r="A38" s="3"/>
      <c r="B38" s="3"/>
      <c r="C38" s="3"/>
      <c r="D38" s="3"/>
      <c r="E38" s="32"/>
      <c r="F38" s="3"/>
      <c r="G38" s="32"/>
      <c r="H38" s="3"/>
      <c r="I38" s="32"/>
      <c r="J38" s="3"/>
      <c r="K38" s="32"/>
      <c r="L38" s="3"/>
      <c r="M38" s="3"/>
      <c r="N38" s="3"/>
      <c r="O38" s="3"/>
      <c r="P38" s="20"/>
      <c r="Q38" s="3"/>
      <c r="R38" s="20"/>
      <c r="S38" s="3"/>
      <c r="T38" s="20"/>
      <c r="U38" s="3"/>
      <c r="V38" s="3"/>
      <c r="W38" s="3"/>
      <c r="X38" s="20"/>
      <c r="Y38" s="3"/>
      <c r="Z38" s="20"/>
      <c r="AA38" s="3"/>
      <c r="AB38" s="20"/>
    </row>
    <row r="39" ht="12.75" customHeight="1">
      <c r="A39" s="3"/>
      <c r="B39" s="3"/>
      <c r="C39" s="3"/>
      <c r="D39" s="3"/>
      <c r="E39" s="32"/>
      <c r="F39" s="3"/>
      <c r="G39" s="32"/>
      <c r="H39" s="3"/>
      <c r="I39" s="32"/>
      <c r="J39" s="3"/>
      <c r="K39" s="32"/>
      <c r="L39" s="3"/>
      <c r="M39" s="3"/>
      <c r="N39" s="3"/>
      <c r="O39" s="3"/>
      <c r="P39" s="20"/>
      <c r="Q39" s="3"/>
      <c r="R39" s="20"/>
      <c r="S39" s="3"/>
      <c r="T39" s="20"/>
      <c r="U39" s="3"/>
      <c r="V39" s="3"/>
      <c r="W39" s="3"/>
      <c r="X39" s="20"/>
      <c r="Y39" s="3"/>
      <c r="Z39" s="20"/>
      <c r="AA39" s="3"/>
      <c r="AB39" s="20"/>
    </row>
    <row r="40" ht="12.75" customHeight="1">
      <c r="A40" s="3"/>
      <c r="B40" s="3"/>
      <c r="C40" s="3"/>
      <c r="D40" s="35"/>
      <c r="E40" s="35"/>
      <c r="F40" s="35"/>
      <c r="G40" s="35"/>
      <c r="H40" s="35"/>
      <c r="I40" s="35"/>
      <c r="J40" s="35"/>
      <c r="K40" s="35"/>
      <c r="L40" s="35"/>
      <c r="M40" s="3"/>
      <c r="N40" s="3"/>
      <c r="O40" s="35"/>
      <c r="P40" s="20"/>
      <c r="Q40" s="35"/>
      <c r="R40" s="20"/>
      <c r="S40" s="35"/>
      <c r="T40" s="20"/>
      <c r="U40" s="35"/>
      <c r="V40" s="3"/>
      <c r="W40" s="35"/>
      <c r="X40" s="20"/>
      <c r="Y40" s="35"/>
      <c r="Z40" s="20"/>
      <c r="AA40" s="35"/>
      <c r="AB40" s="20"/>
    </row>
    <row r="41" ht="12.75" customHeight="1">
      <c r="A41" s="3"/>
      <c r="B41" s="3"/>
      <c r="C41" s="18"/>
      <c r="D41" s="35"/>
      <c r="E41" s="35"/>
      <c r="F41" s="35"/>
      <c r="G41" s="35"/>
      <c r="H41" s="35"/>
      <c r="I41" s="35"/>
      <c r="J41" s="35"/>
      <c r="K41" s="35"/>
      <c r="L41" s="35"/>
      <c r="M41" s="3"/>
      <c r="N41" s="3"/>
      <c r="O41" s="35"/>
      <c r="P41" s="26"/>
      <c r="Q41" s="35"/>
      <c r="R41" s="26"/>
      <c r="S41" s="35"/>
      <c r="T41" s="26"/>
      <c r="U41" s="35"/>
      <c r="V41" s="3"/>
      <c r="W41" s="35"/>
      <c r="X41" s="26"/>
      <c r="Y41" s="35"/>
      <c r="Z41" s="26"/>
      <c r="AA41" s="35"/>
      <c r="AB41" s="26"/>
    </row>
    <row r="42" ht="12.75" customHeight="1">
      <c r="A42" s="3"/>
      <c r="B42" s="3"/>
      <c r="C42" s="3"/>
      <c r="D42" s="12"/>
      <c r="E42" s="32"/>
      <c r="F42" s="12"/>
      <c r="G42" s="32"/>
      <c r="H42" s="12"/>
      <c r="I42" s="32"/>
      <c r="J42" s="12"/>
      <c r="K42" s="32"/>
      <c r="L42" s="12"/>
      <c r="M42" s="3"/>
      <c r="N42" s="3"/>
      <c r="O42" s="12"/>
      <c r="P42" s="20"/>
      <c r="Q42" s="12"/>
      <c r="R42" s="20"/>
      <c r="S42" s="3"/>
      <c r="T42" s="20"/>
      <c r="U42" s="3"/>
      <c r="V42" s="3"/>
      <c r="W42" s="3"/>
      <c r="X42" s="20"/>
      <c r="Y42" s="12"/>
      <c r="Z42" s="20"/>
      <c r="AA42" s="3"/>
      <c r="AB42" s="20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0"/>
      <c r="Q43" s="3"/>
      <c r="R43" s="20"/>
      <c r="S43" s="3"/>
      <c r="T43" s="20"/>
      <c r="U43" s="3"/>
      <c r="V43" s="3"/>
      <c r="W43" s="3"/>
      <c r="X43" s="20"/>
      <c r="Y43" s="3"/>
      <c r="Z43" s="20"/>
      <c r="AA43" s="3"/>
      <c r="AB43" s="20"/>
    </row>
    <row r="44" ht="12.75" customHeight="1">
      <c r="A44" s="3"/>
      <c r="B44" s="3"/>
      <c r="C44" s="18"/>
      <c r="D44" s="3"/>
      <c r="E44" s="38"/>
      <c r="F44" s="3"/>
      <c r="G44" s="38"/>
      <c r="H44" s="3"/>
      <c r="I44" s="38"/>
      <c r="J44" s="3"/>
      <c r="K44" s="38"/>
      <c r="L44" s="3"/>
      <c r="M44" s="3"/>
      <c r="N44" s="3"/>
      <c r="O44" s="3"/>
      <c r="P44" s="26"/>
      <c r="Q44" s="3"/>
      <c r="R44" s="26"/>
      <c r="S44" s="3"/>
      <c r="T44" s="26"/>
      <c r="U44" s="3"/>
      <c r="V44" s="3"/>
      <c r="W44" s="3"/>
      <c r="X44" s="26"/>
      <c r="Y44" s="3"/>
      <c r="Z44" s="26"/>
      <c r="AA44" s="3"/>
      <c r="AB44" s="26"/>
    </row>
    <row r="45" ht="12.75" customHeight="1">
      <c r="A45" s="3"/>
      <c r="B45" s="3"/>
      <c r="C45" s="3"/>
      <c r="D45" s="3"/>
      <c r="E45" s="38"/>
      <c r="F45" s="3"/>
      <c r="G45" s="38"/>
      <c r="H45" s="3"/>
      <c r="I45" s="38"/>
      <c r="J45" s="3"/>
      <c r="K45" s="38"/>
      <c r="L45" s="3"/>
      <c r="M45" s="3"/>
      <c r="N45" s="3"/>
      <c r="O45" s="3"/>
      <c r="P45" s="20"/>
      <c r="Q45" s="3"/>
      <c r="R45" s="20"/>
      <c r="S45" s="3"/>
      <c r="T45" s="20"/>
      <c r="U45" s="3"/>
      <c r="V45" s="3"/>
      <c r="W45" s="3"/>
      <c r="X45" s="20"/>
      <c r="Y45" s="3"/>
      <c r="Z45" s="20"/>
      <c r="AA45" s="3"/>
      <c r="AB45" s="20"/>
    </row>
    <row r="46" ht="12.75" customHeight="1">
      <c r="A46" s="3"/>
      <c r="B46" s="3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0"/>
      <c r="Q46" s="3"/>
      <c r="R46" s="20"/>
      <c r="S46" s="3"/>
      <c r="T46" s="20"/>
      <c r="U46" s="3"/>
      <c r="V46" s="3"/>
      <c r="W46" s="3"/>
      <c r="X46" s="20"/>
      <c r="Y46" s="3"/>
      <c r="Z46" s="20"/>
      <c r="AA46" s="3"/>
      <c r="AB46" s="20"/>
    </row>
    <row r="47" ht="12.75" customHeight="1">
      <c r="A47" s="3"/>
      <c r="B47" s="3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6"/>
      <c r="Q47" s="3"/>
      <c r="R47" s="26"/>
      <c r="S47" s="3"/>
      <c r="T47" s="26"/>
      <c r="U47" s="3"/>
      <c r="V47" s="3"/>
      <c r="W47" s="3"/>
      <c r="X47" s="26"/>
      <c r="Y47" s="3"/>
      <c r="Z47" s="26"/>
      <c r="AA47" s="3"/>
      <c r="AB47" s="26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2.75" customHeight="1">
      <c r="A52" s="3"/>
      <c r="B52" s="3"/>
      <c r="C52" s="3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conditionalFormatting sqref="V8:V17">
    <cfRule type="containsText" dxfId="0" priority="1" operator="containsText" text="ok">
      <formula>NOT(ISERROR(SEARCH(("ok"),(V8))))</formula>
    </cfRule>
  </conditionalFormatting>
  <conditionalFormatting sqref="V19:V24">
    <cfRule type="containsText" dxfId="0" priority="2" operator="containsText" text="ok">
      <formula>NOT(ISERROR(SEARCH(("ok"),(V19))))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8.86"/>
    <col customWidth="1" min="22" max="26" width="8.71"/>
  </cols>
  <sheetData>
    <row r="1" ht="14.25" customHeight="1">
      <c r="A1" s="112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13" t="s">
        <v>139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5"/>
      <c r="V3" s="1"/>
      <c r="W3" s="1"/>
      <c r="X3" s="1"/>
      <c r="Y3" s="1"/>
      <c r="Z3" s="1"/>
    </row>
    <row r="4" ht="14.25" customHeight="1">
      <c r="A4" s="116"/>
      <c r="U4" s="117"/>
      <c r="V4" s="1"/>
      <c r="W4" s="1"/>
      <c r="X4" s="1"/>
      <c r="Y4" s="1"/>
      <c r="Z4" s="1"/>
    </row>
    <row r="5" ht="14.25" customHeight="1">
      <c r="A5" s="116"/>
      <c r="U5" s="117"/>
      <c r="V5" s="1"/>
      <c r="W5" s="1"/>
      <c r="X5" s="1"/>
      <c r="Y5" s="1"/>
      <c r="Z5" s="1"/>
    </row>
    <row r="6" ht="14.25" customHeight="1">
      <c r="A6" s="116"/>
      <c r="U6" s="117"/>
      <c r="V6" s="1"/>
      <c r="W6" s="1"/>
      <c r="X6" s="1"/>
      <c r="Y6" s="1"/>
      <c r="Z6" s="1"/>
    </row>
    <row r="7" ht="14.25" customHeight="1">
      <c r="A7" s="116"/>
      <c r="U7" s="117"/>
      <c r="V7" s="1"/>
      <c r="W7" s="1"/>
      <c r="X7" s="1"/>
      <c r="Y7" s="1"/>
      <c r="Z7" s="1"/>
    </row>
    <row r="8" ht="14.25" customHeight="1">
      <c r="A8" s="116"/>
      <c r="U8" s="117"/>
      <c r="V8" s="1"/>
      <c r="W8" s="1"/>
      <c r="X8" s="1"/>
      <c r="Y8" s="1"/>
      <c r="Z8" s="1"/>
    </row>
    <row r="9" ht="14.25" customHeight="1">
      <c r="A9" s="116"/>
      <c r="U9" s="117"/>
      <c r="V9" s="1"/>
      <c r="W9" s="1"/>
      <c r="X9" s="1"/>
      <c r="Y9" s="1"/>
      <c r="Z9" s="1"/>
    </row>
    <row r="10" ht="14.25" customHeight="1">
      <c r="A10" s="116"/>
      <c r="U10" s="117"/>
      <c r="V10" s="1"/>
      <c r="W10" s="1"/>
      <c r="X10" s="1"/>
      <c r="Y10" s="1"/>
      <c r="Z10" s="1"/>
    </row>
    <row r="11" ht="14.25" customHeight="1">
      <c r="A11" s="116"/>
      <c r="U11" s="117"/>
      <c r="V11" s="1"/>
      <c r="W11" s="1"/>
      <c r="X11" s="1"/>
      <c r="Y11" s="1"/>
      <c r="Z11" s="1"/>
    </row>
    <row r="12" ht="14.25" customHeight="1">
      <c r="A12" s="116"/>
      <c r="U12" s="117"/>
      <c r="V12" s="1"/>
      <c r="W12" s="1"/>
      <c r="X12" s="1"/>
      <c r="Y12" s="1"/>
      <c r="Z12" s="1"/>
    </row>
    <row r="13" ht="14.25" customHeight="1">
      <c r="A13" s="116"/>
      <c r="U13" s="117"/>
      <c r="V13" s="1"/>
      <c r="W13" s="1"/>
      <c r="X13" s="1"/>
      <c r="Y13" s="1"/>
      <c r="Z13" s="1"/>
    </row>
    <row r="14" ht="14.25" customHeight="1">
      <c r="A14" s="116"/>
      <c r="U14" s="117"/>
      <c r="V14" s="1"/>
      <c r="W14" s="1"/>
      <c r="X14" s="1"/>
      <c r="Y14" s="1"/>
      <c r="Z14" s="1"/>
    </row>
    <row r="15" ht="14.25" customHeight="1">
      <c r="A15" s="116"/>
      <c r="U15" s="117"/>
      <c r="V15" s="1"/>
      <c r="W15" s="1"/>
      <c r="X15" s="1"/>
      <c r="Y15" s="1"/>
      <c r="Z15" s="1"/>
    </row>
    <row r="16" ht="14.25" customHeight="1">
      <c r="A16" s="116"/>
      <c r="U16" s="117"/>
      <c r="V16" s="1"/>
      <c r="W16" s="1"/>
      <c r="X16" s="1"/>
      <c r="Y16" s="1"/>
      <c r="Z16" s="1"/>
    </row>
    <row r="17" ht="14.25" customHeight="1">
      <c r="A17" s="116"/>
      <c r="U17" s="117"/>
      <c r="V17" s="1"/>
      <c r="W17" s="1"/>
      <c r="X17" s="1"/>
      <c r="Y17" s="1"/>
      <c r="Z17" s="1"/>
    </row>
    <row r="18" ht="14.25" customHeight="1">
      <c r="A18" s="116"/>
      <c r="U18" s="117"/>
      <c r="V18" s="1"/>
      <c r="W18" s="1"/>
      <c r="X18" s="1"/>
      <c r="Y18" s="1"/>
      <c r="Z18" s="1"/>
    </row>
    <row r="19" ht="14.25" customHeight="1">
      <c r="A19" s="116"/>
      <c r="U19" s="117"/>
      <c r="V19" s="1"/>
      <c r="W19" s="1"/>
      <c r="X19" s="1"/>
      <c r="Y19" s="1"/>
      <c r="Z19" s="1"/>
    </row>
    <row r="20" ht="14.25" customHeight="1">
      <c r="A20" s="116"/>
      <c r="U20" s="117"/>
      <c r="V20" s="1"/>
      <c r="W20" s="1"/>
      <c r="X20" s="1"/>
      <c r="Y20" s="1"/>
      <c r="Z20" s="1"/>
    </row>
    <row r="21" ht="14.25" customHeight="1">
      <c r="A21" s="116"/>
      <c r="U21" s="117"/>
      <c r="V21" s="1"/>
      <c r="W21" s="1"/>
      <c r="X21" s="1"/>
      <c r="Y21" s="1"/>
      <c r="Z21" s="1"/>
    </row>
    <row r="22" ht="14.25" customHeight="1">
      <c r="A22" s="116"/>
      <c r="U22" s="117"/>
      <c r="V22" s="1"/>
      <c r="W22" s="1"/>
      <c r="X22" s="1"/>
      <c r="Y22" s="1"/>
      <c r="Z22" s="1"/>
    </row>
    <row r="23" ht="14.25" customHeight="1">
      <c r="A23" s="116"/>
      <c r="U23" s="117"/>
      <c r="V23" s="1"/>
      <c r="W23" s="1"/>
      <c r="X23" s="1"/>
      <c r="Y23" s="1"/>
      <c r="Z23" s="1"/>
    </row>
    <row r="24" ht="14.25" customHeight="1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3:U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2023-10-11T08:45:29Z</dcterms:created>
  <dc:creator>Dina Maksutova</dc:creator>
</cp:coreProperties>
</file>